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ta.o/Desktop/"/>
    </mc:Choice>
  </mc:AlternateContent>
  <xr:revisionPtr revIDLastSave="0" documentId="13_ncr:1_{DA4369A2-2B3D-6642-B08C-1D2A305D9A4B}" xr6:coauthVersionLast="47" xr6:coauthVersionMax="47" xr10:uidLastSave="{00000000-0000-0000-0000-000000000000}"/>
  <bookViews>
    <workbookView xWindow="40420" yWindow="2180" windowWidth="27900" windowHeight="16940" xr2:uid="{2BC9071B-D320-FB40-825A-BF4DAF6E309E}"/>
  </bookViews>
  <sheets>
    <sheet name="元金均等" sheetId="2" r:id="rId1"/>
    <sheet name="元利均等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H14" i="3"/>
  <c r="G14" i="3"/>
  <c r="E14" i="3"/>
  <c r="C14" i="3"/>
  <c r="C15" i="3" s="1"/>
  <c r="C16" i="3" s="1"/>
  <c r="C14" i="2"/>
  <c r="H14" i="2" s="1"/>
  <c r="C17" i="3" l="1"/>
  <c r="H16" i="3"/>
  <c r="G16" i="3"/>
  <c r="E16" i="3"/>
  <c r="E15" i="3"/>
  <c r="I15" i="3"/>
  <c r="I16" i="3" s="1"/>
  <c r="H15" i="3"/>
  <c r="I14" i="3"/>
  <c r="G14" i="2"/>
  <c r="E14" i="2"/>
  <c r="C15" i="2"/>
  <c r="I14" i="2"/>
  <c r="H17" i="3" l="1"/>
  <c r="G17" i="3"/>
  <c r="C18" i="3"/>
  <c r="E17" i="3"/>
  <c r="C16" i="2"/>
  <c r="H15" i="2"/>
  <c r="G15" i="2"/>
  <c r="E15" i="2"/>
  <c r="I17" i="3" l="1"/>
  <c r="I18" i="3" s="1"/>
  <c r="G18" i="3"/>
  <c r="C19" i="3"/>
  <c r="E18" i="3"/>
  <c r="H18" i="3"/>
  <c r="I15" i="2"/>
  <c r="H16" i="2"/>
  <c r="G16" i="2"/>
  <c r="E16" i="2" s="1"/>
  <c r="C17" i="2"/>
  <c r="I16" i="2"/>
  <c r="C20" i="3" l="1"/>
  <c r="G19" i="3"/>
  <c r="E19" i="3"/>
  <c r="I19" i="3"/>
  <c r="H19" i="3"/>
  <c r="H17" i="2"/>
  <c r="G17" i="2"/>
  <c r="C18" i="2"/>
  <c r="I17" i="2"/>
  <c r="E17" i="2"/>
  <c r="H20" i="3" l="1"/>
  <c r="C21" i="3"/>
  <c r="G20" i="3"/>
  <c r="I20" i="3" s="1"/>
  <c r="E20" i="3"/>
  <c r="C19" i="2"/>
  <c r="H18" i="2"/>
  <c r="G18" i="2"/>
  <c r="E18" i="2" s="1"/>
  <c r="H21" i="3" l="1"/>
  <c r="E21" i="3"/>
  <c r="C22" i="3"/>
  <c r="G21" i="3"/>
  <c r="I21" i="3" s="1"/>
  <c r="I18" i="2"/>
  <c r="H19" i="2"/>
  <c r="C20" i="2"/>
  <c r="G19" i="2"/>
  <c r="E19" i="2" s="1"/>
  <c r="G22" i="3" l="1"/>
  <c r="C23" i="3"/>
  <c r="I22" i="3"/>
  <c r="H22" i="3"/>
  <c r="E22" i="3"/>
  <c r="C21" i="2"/>
  <c r="G20" i="2"/>
  <c r="I19" i="2"/>
  <c r="I20" i="2" s="1"/>
  <c r="E23" i="3" l="1"/>
  <c r="H23" i="3"/>
  <c r="G23" i="3"/>
  <c r="I23" i="3" s="1"/>
  <c r="C24" i="3"/>
  <c r="G21" i="2"/>
  <c r="H21" i="2"/>
  <c r="E21" i="2" s="1"/>
  <c r="C22" i="2"/>
  <c r="I21" i="2"/>
  <c r="H20" i="2"/>
  <c r="E20" i="2" s="1"/>
  <c r="E24" i="3" l="1"/>
  <c r="C25" i="3"/>
  <c r="H24" i="3"/>
  <c r="G24" i="3"/>
  <c r="I24" i="3" s="1"/>
  <c r="G22" i="2"/>
  <c r="C23" i="2"/>
  <c r="I22" i="2"/>
  <c r="H22" i="2"/>
  <c r="E22" i="2" s="1"/>
  <c r="C26" i="3" l="1"/>
  <c r="H25" i="3"/>
  <c r="G25" i="3"/>
  <c r="I25" i="3" s="1"/>
  <c r="E25" i="3"/>
  <c r="C24" i="2"/>
  <c r="G23" i="2"/>
  <c r="I23" i="2" s="1"/>
  <c r="H23" i="2"/>
  <c r="E23" i="2" s="1"/>
  <c r="G26" i="3" l="1"/>
  <c r="I26" i="3"/>
  <c r="H26" i="3"/>
  <c r="C27" i="3"/>
  <c r="E26" i="3"/>
  <c r="H24" i="2"/>
  <c r="G24" i="2"/>
  <c r="C25" i="2"/>
  <c r="I24" i="2"/>
  <c r="E24" i="2"/>
  <c r="C28" i="3" l="1"/>
  <c r="H27" i="3"/>
  <c r="E27" i="3"/>
  <c r="G27" i="3"/>
  <c r="I27" i="3" s="1"/>
  <c r="H25" i="2"/>
  <c r="G25" i="2"/>
  <c r="C26" i="2"/>
  <c r="I25" i="2"/>
  <c r="E25" i="2"/>
  <c r="H28" i="3" l="1"/>
  <c r="G28" i="3"/>
  <c r="C29" i="3"/>
  <c r="I28" i="3"/>
  <c r="E28" i="3"/>
  <c r="C27" i="2"/>
  <c r="H26" i="2"/>
  <c r="G26" i="2"/>
  <c r="E26" i="2" s="1"/>
  <c r="I26" i="2"/>
  <c r="H29" i="3" l="1"/>
  <c r="G29" i="3"/>
  <c r="I29" i="3" s="1"/>
  <c r="C30" i="3"/>
  <c r="E29" i="3"/>
  <c r="H27" i="2"/>
  <c r="C28" i="2"/>
  <c r="G27" i="2"/>
  <c r="E27" i="2" s="1"/>
  <c r="G30" i="3" l="1"/>
  <c r="E30" i="3"/>
  <c r="C31" i="3"/>
  <c r="H30" i="3"/>
  <c r="I30" i="3"/>
  <c r="G28" i="2"/>
  <c r="C29" i="2"/>
  <c r="I27" i="2"/>
  <c r="I28" i="2" s="1"/>
  <c r="E31" i="3" l="1"/>
  <c r="H31" i="3"/>
  <c r="G31" i="3"/>
  <c r="C32" i="3"/>
  <c r="I31" i="3"/>
  <c r="G29" i="2"/>
  <c r="I29" i="2"/>
  <c r="H29" i="2"/>
  <c r="E29" i="2" s="1"/>
  <c r="C30" i="2"/>
  <c r="H28" i="2"/>
  <c r="E28" i="2" s="1"/>
  <c r="E32" i="3" l="1"/>
  <c r="C33" i="3"/>
  <c r="H32" i="3"/>
  <c r="G32" i="3"/>
  <c r="I32" i="3" s="1"/>
  <c r="G30" i="2"/>
  <c r="C31" i="2"/>
  <c r="I30" i="2"/>
  <c r="H30" i="2"/>
  <c r="E30" i="2" s="1"/>
  <c r="G33" i="3" l="1"/>
  <c r="E33" i="3"/>
  <c r="C34" i="3"/>
  <c r="I33" i="3"/>
  <c r="H33" i="3"/>
  <c r="C32" i="2"/>
  <c r="H31" i="2"/>
  <c r="G31" i="2"/>
  <c r="I31" i="2" s="1"/>
  <c r="E31" i="2"/>
  <c r="G34" i="3" l="1"/>
  <c r="C35" i="3"/>
  <c r="I34" i="3"/>
  <c r="E34" i="3"/>
  <c r="H34" i="3"/>
  <c r="H32" i="2"/>
  <c r="G32" i="2"/>
  <c r="C33" i="2"/>
  <c r="I32" i="2"/>
  <c r="E32" i="2"/>
  <c r="C36" i="3" l="1"/>
  <c r="E35" i="3"/>
  <c r="H35" i="3"/>
  <c r="G35" i="3"/>
  <c r="I35" i="3" s="1"/>
  <c r="H33" i="2"/>
  <c r="G33" i="2"/>
  <c r="C34" i="2"/>
  <c r="I33" i="2"/>
  <c r="E33" i="2"/>
  <c r="C37" i="3" l="1"/>
  <c r="H36" i="3"/>
  <c r="G36" i="3"/>
  <c r="I36" i="3" s="1"/>
  <c r="E36" i="3"/>
  <c r="C35" i="2"/>
  <c r="H34" i="2"/>
  <c r="G34" i="2"/>
  <c r="I34" i="2" s="1"/>
  <c r="H37" i="3" l="1"/>
  <c r="G37" i="3"/>
  <c r="I37" i="3" s="1"/>
  <c r="E37" i="3"/>
  <c r="C38" i="3"/>
  <c r="E34" i="2"/>
  <c r="H35" i="2"/>
  <c r="C36" i="2"/>
  <c r="G35" i="2"/>
  <c r="E35" i="2" s="1"/>
  <c r="H38" i="3" l="1"/>
  <c r="C39" i="3"/>
  <c r="G38" i="3"/>
  <c r="I38" i="3" s="1"/>
  <c r="E38" i="3"/>
  <c r="C37" i="2"/>
  <c r="G36" i="2"/>
  <c r="I35" i="2"/>
  <c r="I36" i="2" s="1"/>
  <c r="E39" i="3" l="1"/>
  <c r="H39" i="3"/>
  <c r="G39" i="3"/>
  <c r="I39" i="3" s="1"/>
  <c r="C40" i="3"/>
  <c r="G37" i="2"/>
  <c r="C38" i="2"/>
  <c r="I37" i="2"/>
  <c r="H37" i="2"/>
  <c r="E37" i="2" s="1"/>
  <c r="H36" i="2"/>
  <c r="E36" i="2" s="1"/>
  <c r="H40" i="3" l="1"/>
  <c r="G40" i="3"/>
  <c r="I40" i="3" s="1"/>
  <c r="C41" i="3"/>
  <c r="E40" i="3"/>
  <c r="G38" i="2"/>
  <c r="C39" i="2"/>
  <c r="I38" i="2"/>
  <c r="H38" i="2"/>
  <c r="E38" i="2" s="1"/>
  <c r="G41" i="3" l="1"/>
  <c r="E41" i="3"/>
  <c r="C42" i="3"/>
  <c r="H41" i="3"/>
  <c r="I41" i="3"/>
  <c r="C40" i="2"/>
  <c r="G39" i="2"/>
  <c r="I39" i="2" s="1"/>
  <c r="H39" i="2"/>
  <c r="E39" i="2" s="1"/>
  <c r="G42" i="3" l="1"/>
  <c r="H42" i="3"/>
  <c r="E42" i="3"/>
  <c r="C43" i="3"/>
  <c r="I42" i="3"/>
  <c r="H40" i="2"/>
  <c r="G40" i="2"/>
  <c r="C41" i="2"/>
  <c r="I40" i="2"/>
  <c r="E40" i="2"/>
  <c r="E43" i="3" l="1"/>
  <c r="C44" i="3"/>
  <c r="G43" i="3"/>
  <c r="I43" i="3"/>
  <c r="H43" i="3"/>
  <c r="H41" i="2"/>
  <c r="G41" i="2"/>
  <c r="C42" i="2"/>
  <c r="I41" i="2"/>
  <c r="E41" i="2"/>
  <c r="H44" i="3" l="1"/>
  <c r="G44" i="3"/>
  <c r="I44" i="3" s="1"/>
  <c r="C45" i="3"/>
  <c r="E44" i="3"/>
  <c r="C43" i="2"/>
  <c r="H42" i="2"/>
  <c r="G42" i="2"/>
  <c r="E42" i="2" s="1"/>
  <c r="I42" i="2"/>
  <c r="C46" i="3" l="1"/>
  <c r="H45" i="3"/>
  <c r="G45" i="3"/>
  <c r="I45" i="3" s="1"/>
  <c r="E45" i="3"/>
  <c r="H43" i="2"/>
  <c r="C44" i="2"/>
  <c r="G43" i="2"/>
  <c r="E43" i="2" s="1"/>
  <c r="G46" i="3" l="1"/>
  <c r="E46" i="3"/>
  <c r="C47" i="3"/>
  <c r="H46" i="3"/>
  <c r="I46" i="3"/>
  <c r="G44" i="2"/>
  <c r="C45" i="2"/>
  <c r="I43" i="2"/>
  <c r="I44" i="2" s="1"/>
  <c r="C48" i="3" l="1"/>
  <c r="H47" i="3"/>
  <c r="E47" i="3"/>
  <c r="G47" i="3"/>
  <c r="I47" i="3" s="1"/>
  <c r="G45" i="2"/>
  <c r="I45" i="2"/>
  <c r="H45" i="2"/>
  <c r="E45" i="2" s="1"/>
  <c r="C46" i="2"/>
  <c r="H44" i="2"/>
  <c r="E44" i="2" s="1"/>
  <c r="H48" i="3" l="1"/>
  <c r="G48" i="3"/>
  <c r="I48" i="3" s="1"/>
  <c r="E48" i="3"/>
  <c r="C49" i="3"/>
  <c r="G46" i="2"/>
  <c r="C47" i="2"/>
  <c r="I46" i="2"/>
  <c r="H46" i="2"/>
  <c r="E46" i="2" s="1"/>
  <c r="H49" i="3" l="1"/>
  <c r="G49" i="3"/>
  <c r="E49" i="3"/>
  <c r="C50" i="3"/>
  <c r="I49" i="3"/>
  <c r="C48" i="2"/>
  <c r="H47" i="2"/>
  <c r="G47" i="2"/>
  <c r="I47" i="2" s="1"/>
  <c r="E47" i="2"/>
  <c r="C51" i="3" l="1"/>
  <c r="G50" i="3"/>
  <c r="I50" i="3" s="1"/>
  <c r="E50" i="3"/>
  <c r="H50" i="3"/>
  <c r="H48" i="2"/>
  <c r="G48" i="2"/>
  <c r="C49" i="2"/>
  <c r="I48" i="2"/>
  <c r="E48" i="2"/>
  <c r="E51" i="3" l="1"/>
  <c r="C52" i="3"/>
  <c r="H51" i="3"/>
  <c r="G51" i="3"/>
  <c r="I51" i="3" s="1"/>
  <c r="H49" i="2"/>
  <c r="G49" i="2"/>
  <c r="C50" i="2"/>
  <c r="I49" i="2"/>
  <c r="E49" i="2"/>
  <c r="H52" i="3" l="1"/>
  <c r="G52" i="3"/>
  <c r="I52" i="3" s="1"/>
  <c r="C53" i="3"/>
  <c r="E52" i="3"/>
  <c r="C51" i="2"/>
  <c r="H50" i="2"/>
  <c r="G50" i="2"/>
  <c r="I50" i="2" s="1"/>
  <c r="C54" i="3" l="1"/>
  <c r="H53" i="3"/>
  <c r="G53" i="3"/>
  <c r="I53" i="3"/>
  <c r="E53" i="3"/>
  <c r="E50" i="2"/>
  <c r="H51" i="2"/>
  <c r="C52" i="2"/>
  <c r="G51" i="2"/>
  <c r="E51" i="2" s="1"/>
  <c r="G54" i="3" l="1"/>
  <c r="E54" i="3"/>
  <c r="C55" i="3"/>
  <c r="H54" i="3"/>
  <c r="I54" i="3"/>
  <c r="C53" i="2"/>
  <c r="G52" i="2"/>
  <c r="I51" i="2"/>
  <c r="I52" i="2" s="1"/>
  <c r="C56" i="3" l="1"/>
  <c r="H55" i="3"/>
  <c r="E55" i="3"/>
  <c r="G55" i="3"/>
  <c r="I55" i="3" s="1"/>
  <c r="G53" i="2"/>
  <c r="C54" i="2"/>
  <c r="I53" i="2"/>
  <c r="H53" i="2"/>
  <c r="E53" i="2" s="1"/>
  <c r="H52" i="2"/>
  <c r="E52" i="2" s="1"/>
  <c r="H56" i="3" l="1"/>
  <c r="C57" i="3"/>
  <c r="G56" i="3"/>
  <c r="I56" i="3" s="1"/>
  <c r="E56" i="3"/>
  <c r="G54" i="2"/>
  <c r="C55" i="2"/>
  <c r="I54" i="2"/>
  <c r="H54" i="2"/>
  <c r="E54" i="2" s="1"/>
  <c r="H57" i="3" l="1"/>
  <c r="G57" i="3"/>
  <c r="E57" i="3"/>
  <c r="C58" i="3"/>
  <c r="I57" i="3"/>
  <c r="C56" i="2"/>
  <c r="G55" i="2"/>
  <c r="I55" i="2" s="1"/>
  <c r="H55" i="2"/>
  <c r="E55" i="2" s="1"/>
  <c r="C59" i="3" l="1"/>
  <c r="G58" i="3"/>
  <c r="I58" i="3" s="1"/>
  <c r="E58" i="3"/>
  <c r="H58" i="3"/>
  <c r="H56" i="2"/>
  <c r="G56" i="2"/>
  <c r="C57" i="2"/>
  <c r="I56" i="2"/>
  <c r="E56" i="2"/>
  <c r="E59" i="3" l="1"/>
  <c r="C60" i="3"/>
  <c r="H59" i="3"/>
  <c r="G59" i="3"/>
  <c r="I59" i="3" s="1"/>
  <c r="H57" i="2"/>
  <c r="G57" i="2"/>
  <c r="C58" i="2"/>
  <c r="E57" i="2"/>
  <c r="I57" i="2"/>
  <c r="H60" i="3" l="1"/>
  <c r="G60" i="3"/>
  <c r="I60" i="3" s="1"/>
  <c r="C61" i="3"/>
  <c r="E60" i="3"/>
  <c r="C59" i="2"/>
  <c r="H58" i="2"/>
  <c r="G58" i="2"/>
  <c r="E58" i="2" s="1"/>
  <c r="I58" i="2"/>
  <c r="C62" i="3" l="1"/>
  <c r="H61" i="3"/>
  <c r="G61" i="3"/>
  <c r="I61" i="3" s="1"/>
  <c r="E61" i="3"/>
  <c r="H59" i="2"/>
  <c r="C60" i="2"/>
  <c r="G59" i="2"/>
  <c r="E59" i="2" s="1"/>
  <c r="G62" i="3" l="1"/>
  <c r="E62" i="3"/>
  <c r="C63" i="3"/>
  <c r="I62" i="3"/>
  <c r="H62" i="3"/>
  <c r="G60" i="2"/>
  <c r="C61" i="2"/>
  <c r="I59" i="2"/>
  <c r="I60" i="2" s="1"/>
  <c r="C64" i="3" l="1"/>
  <c r="H63" i="3"/>
  <c r="E63" i="3"/>
  <c r="G63" i="3"/>
  <c r="I63" i="3" s="1"/>
  <c r="G61" i="2"/>
  <c r="I61" i="2"/>
  <c r="H61" i="2"/>
  <c r="E61" i="2" s="1"/>
  <c r="C62" i="2"/>
  <c r="H60" i="2"/>
  <c r="E60" i="2" s="1"/>
  <c r="H64" i="3" l="1"/>
  <c r="C65" i="3"/>
  <c r="G64" i="3"/>
  <c r="I64" i="3" s="1"/>
  <c r="E64" i="3"/>
  <c r="G62" i="2"/>
  <c r="C63" i="2"/>
  <c r="I62" i="2"/>
  <c r="H62" i="2"/>
  <c r="E62" i="2" s="1"/>
  <c r="H65" i="3" l="1"/>
  <c r="G65" i="3"/>
  <c r="E65" i="3"/>
  <c r="I65" i="3"/>
  <c r="C66" i="3"/>
  <c r="C64" i="2"/>
  <c r="G63" i="2"/>
  <c r="I63" i="2" s="1"/>
  <c r="H63" i="2"/>
  <c r="E63" i="2"/>
  <c r="C67" i="3" l="1"/>
  <c r="G66" i="3"/>
  <c r="I66" i="3" s="1"/>
  <c r="E66" i="3"/>
  <c r="H66" i="3"/>
  <c r="H64" i="2"/>
  <c r="G64" i="2"/>
  <c r="C65" i="2"/>
  <c r="I64" i="2"/>
  <c r="E64" i="2"/>
  <c r="E67" i="3" l="1"/>
  <c r="C68" i="3"/>
  <c r="G67" i="3"/>
  <c r="I67" i="3" s="1"/>
  <c r="H67" i="3"/>
  <c r="H65" i="2"/>
  <c r="G65" i="2"/>
  <c r="C66" i="2"/>
  <c r="I65" i="2"/>
  <c r="E65" i="2"/>
  <c r="H68" i="3" l="1"/>
  <c r="G68" i="3"/>
  <c r="I68" i="3" s="1"/>
  <c r="C69" i="3"/>
  <c r="E68" i="3"/>
  <c r="C67" i="2"/>
  <c r="G66" i="2"/>
  <c r="E66" i="2" s="1"/>
  <c r="I66" i="2"/>
  <c r="H66" i="2"/>
  <c r="C70" i="3" l="1"/>
  <c r="H69" i="3"/>
  <c r="G69" i="3"/>
  <c r="I69" i="3" s="1"/>
  <c r="E69" i="3"/>
  <c r="H67" i="2"/>
  <c r="C68" i="2"/>
  <c r="G67" i="2"/>
  <c r="E67" i="2" s="1"/>
  <c r="G70" i="3" l="1"/>
  <c r="E70" i="3"/>
  <c r="C71" i="3"/>
  <c r="I70" i="3"/>
  <c r="H70" i="3"/>
  <c r="G68" i="2"/>
  <c r="C69" i="2"/>
  <c r="I67" i="2"/>
  <c r="I68" i="2" s="1"/>
  <c r="C72" i="3" l="1"/>
  <c r="H71" i="3"/>
  <c r="E71" i="3"/>
  <c r="G71" i="3"/>
  <c r="I71" i="3" s="1"/>
  <c r="C70" i="2"/>
  <c r="G69" i="2"/>
  <c r="I69" i="2"/>
  <c r="H69" i="2"/>
  <c r="E69" i="2" s="1"/>
  <c r="H68" i="2"/>
  <c r="E68" i="2" s="1"/>
  <c r="H72" i="3" l="1"/>
  <c r="C73" i="3"/>
  <c r="E72" i="3"/>
  <c r="G72" i="3"/>
  <c r="I72" i="3" s="1"/>
  <c r="G70" i="2"/>
  <c r="C71" i="2"/>
  <c r="I70" i="2"/>
  <c r="H70" i="2"/>
  <c r="E70" i="2" s="1"/>
  <c r="H73" i="3" l="1"/>
  <c r="G73" i="3"/>
  <c r="I73" i="3" s="1"/>
  <c r="E73" i="3"/>
  <c r="C74" i="3"/>
  <c r="C72" i="2"/>
  <c r="H71" i="2"/>
  <c r="G71" i="2"/>
  <c r="I71" i="2" s="1"/>
  <c r="C75" i="3" l="1"/>
  <c r="G74" i="3"/>
  <c r="I74" i="3" s="1"/>
  <c r="E74" i="3"/>
  <c r="H74" i="3"/>
  <c r="E71" i="2"/>
  <c r="H72" i="2"/>
  <c r="G72" i="2"/>
  <c r="I72" i="2"/>
  <c r="E72" i="2"/>
  <c r="C73" i="2"/>
  <c r="E75" i="3" l="1"/>
  <c r="C76" i="3"/>
  <c r="H75" i="3"/>
  <c r="G75" i="3"/>
  <c r="I75" i="3" s="1"/>
  <c r="H73" i="2"/>
  <c r="G73" i="2"/>
  <c r="E73" i="2"/>
  <c r="C74" i="2"/>
  <c r="I73" i="2"/>
  <c r="H76" i="3" l="1"/>
  <c r="G76" i="3"/>
  <c r="I76" i="3" s="1"/>
  <c r="C77" i="3"/>
  <c r="E76" i="3"/>
  <c r="C75" i="2"/>
  <c r="H74" i="2"/>
  <c r="G74" i="2"/>
  <c r="I74" i="2" s="1"/>
  <c r="C78" i="3" l="1"/>
  <c r="H77" i="3"/>
  <c r="G77" i="3"/>
  <c r="I77" i="3"/>
  <c r="E77" i="3"/>
  <c r="E74" i="2"/>
  <c r="H75" i="2"/>
  <c r="G75" i="2"/>
  <c r="E75" i="2" s="1"/>
  <c r="C76" i="2"/>
  <c r="G78" i="3" l="1"/>
  <c r="E78" i="3"/>
  <c r="C79" i="3"/>
  <c r="H78" i="3"/>
  <c r="I78" i="3"/>
  <c r="G76" i="2"/>
  <c r="C77" i="2"/>
  <c r="I75" i="2"/>
  <c r="I76" i="2" s="1"/>
  <c r="C80" i="3" l="1"/>
  <c r="H79" i="3"/>
  <c r="E79" i="3"/>
  <c r="G79" i="3"/>
  <c r="I79" i="3" s="1"/>
  <c r="C78" i="2"/>
  <c r="G77" i="2"/>
  <c r="I77" i="2"/>
  <c r="H77" i="2"/>
  <c r="E77" i="2" s="1"/>
  <c r="H76" i="2"/>
  <c r="E76" i="2" s="1"/>
  <c r="H80" i="3" l="1"/>
  <c r="E80" i="3"/>
  <c r="G80" i="3"/>
  <c r="I80" i="3" s="1"/>
  <c r="C81" i="3"/>
  <c r="G78" i="2"/>
  <c r="C79" i="2"/>
  <c r="I78" i="2"/>
  <c r="H78" i="2"/>
  <c r="E78" i="2" s="1"/>
  <c r="H81" i="3" l="1"/>
  <c r="G81" i="3"/>
  <c r="E81" i="3"/>
  <c r="C82" i="3"/>
  <c r="I81" i="3"/>
  <c r="C80" i="2"/>
  <c r="H79" i="2"/>
  <c r="G79" i="2"/>
  <c r="I79" i="2" s="1"/>
  <c r="E79" i="2"/>
  <c r="C83" i="3" l="1"/>
  <c r="G82" i="3"/>
  <c r="I82" i="3" s="1"/>
  <c r="E82" i="3"/>
  <c r="H82" i="3"/>
  <c r="C81" i="2"/>
  <c r="H80" i="2"/>
  <c r="G80" i="2"/>
  <c r="I80" i="2"/>
  <c r="E80" i="2"/>
  <c r="E83" i="3" l="1"/>
  <c r="C84" i="3"/>
  <c r="H83" i="3"/>
  <c r="G83" i="3"/>
  <c r="I83" i="3" s="1"/>
  <c r="H81" i="2"/>
  <c r="G81" i="2"/>
  <c r="E81" i="2" s="1"/>
  <c r="C82" i="2"/>
  <c r="I81" i="2"/>
  <c r="H84" i="3" l="1"/>
  <c r="G84" i="3"/>
  <c r="I84" i="3" s="1"/>
  <c r="E84" i="3"/>
  <c r="C85" i="3"/>
  <c r="C83" i="2"/>
  <c r="H82" i="2"/>
  <c r="G82" i="2"/>
  <c r="I82" i="2" s="1"/>
  <c r="C86" i="3" l="1"/>
  <c r="H85" i="3"/>
  <c r="G85" i="3"/>
  <c r="I85" i="3" s="1"/>
  <c r="E85" i="3"/>
  <c r="E82" i="2"/>
  <c r="H83" i="2"/>
  <c r="C84" i="2"/>
  <c r="G83" i="2"/>
  <c r="E83" i="2" s="1"/>
  <c r="G86" i="3" l="1"/>
  <c r="E86" i="3"/>
  <c r="C87" i="3"/>
  <c r="I86" i="3"/>
  <c r="H86" i="3"/>
  <c r="G84" i="2"/>
  <c r="C85" i="2"/>
  <c r="I83" i="2"/>
  <c r="I84" i="2" s="1"/>
  <c r="C88" i="3" l="1"/>
  <c r="H87" i="3"/>
  <c r="E87" i="3"/>
  <c r="G87" i="3"/>
  <c r="I87" i="3" s="1"/>
  <c r="C86" i="2"/>
  <c r="G85" i="2"/>
  <c r="I85" i="2" s="1"/>
  <c r="H85" i="2"/>
  <c r="H84" i="2"/>
  <c r="E84" i="2" s="1"/>
  <c r="H88" i="3" l="1"/>
  <c r="G88" i="3"/>
  <c r="I88" i="3" s="1"/>
  <c r="E88" i="3"/>
  <c r="C89" i="3"/>
  <c r="E85" i="2"/>
  <c r="G86" i="2"/>
  <c r="C87" i="2"/>
  <c r="I86" i="2"/>
  <c r="H86" i="2"/>
  <c r="E86" i="2" s="1"/>
  <c r="H89" i="3" l="1"/>
  <c r="G89" i="3"/>
  <c r="E89" i="3"/>
  <c r="I89" i="3"/>
  <c r="C90" i="3"/>
  <c r="C88" i="2"/>
  <c r="H87" i="2"/>
  <c r="G87" i="2"/>
  <c r="I87" i="2" s="1"/>
  <c r="E87" i="2"/>
  <c r="C91" i="3" l="1"/>
  <c r="G90" i="3"/>
  <c r="I90" i="3" s="1"/>
  <c r="E90" i="3"/>
  <c r="H90" i="3"/>
  <c r="C89" i="2"/>
  <c r="H88" i="2"/>
  <c r="G88" i="2"/>
  <c r="E88" i="2" s="1"/>
  <c r="I88" i="2"/>
  <c r="E91" i="3" l="1"/>
  <c r="C92" i="3"/>
  <c r="G91" i="3"/>
  <c r="I91" i="3" s="1"/>
  <c r="H91" i="3"/>
  <c r="H89" i="2"/>
  <c r="G89" i="2"/>
  <c r="E89" i="2"/>
  <c r="C90" i="2"/>
  <c r="I89" i="2"/>
  <c r="H92" i="3" l="1"/>
  <c r="G92" i="3"/>
  <c r="I92" i="3" s="1"/>
  <c r="C93" i="3"/>
  <c r="E92" i="3"/>
  <c r="C91" i="2"/>
  <c r="H90" i="2"/>
  <c r="G90" i="2"/>
  <c r="I90" i="2" s="1"/>
  <c r="C94" i="3" l="1"/>
  <c r="H93" i="3"/>
  <c r="G93" i="3"/>
  <c r="I93" i="3" s="1"/>
  <c r="E93" i="3"/>
  <c r="E90" i="2"/>
  <c r="H91" i="2"/>
  <c r="G91" i="2"/>
  <c r="E91" i="2" s="1"/>
  <c r="C92" i="2"/>
  <c r="G94" i="3" l="1"/>
  <c r="E94" i="3"/>
  <c r="C95" i="3"/>
  <c r="I94" i="3"/>
  <c r="H94" i="3"/>
  <c r="G92" i="2"/>
  <c r="C93" i="2"/>
  <c r="I91" i="2"/>
  <c r="I92" i="2" s="1"/>
  <c r="C96" i="3" l="1"/>
  <c r="H95" i="3"/>
  <c r="E95" i="3"/>
  <c r="G95" i="3"/>
  <c r="I95" i="3" s="1"/>
  <c r="C94" i="2"/>
  <c r="G93" i="2"/>
  <c r="I93" i="2" s="1"/>
  <c r="H93" i="2"/>
  <c r="E93" i="2" s="1"/>
  <c r="H92" i="2"/>
  <c r="E92" i="2" s="1"/>
  <c r="H96" i="3" l="1"/>
  <c r="C97" i="3"/>
  <c r="G96" i="3"/>
  <c r="I96" i="3" s="1"/>
  <c r="E96" i="3"/>
  <c r="G94" i="2"/>
  <c r="C95" i="2"/>
  <c r="I94" i="2"/>
  <c r="H94" i="2"/>
  <c r="E94" i="2" s="1"/>
  <c r="H97" i="3" l="1"/>
  <c r="G97" i="3"/>
  <c r="E97" i="3"/>
  <c r="C98" i="3"/>
  <c r="I97" i="3"/>
  <c r="C96" i="2"/>
  <c r="H95" i="2"/>
  <c r="G95" i="2"/>
  <c r="I95" i="2" s="1"/>
  <c r="E95" i="2"/>
  <c r="C99" i="3" l="1"/>
  <c r="G98" i="3"/>
  <c r="I98" i="3" s="1"/>
  <c r="E98" i="3"/>
  <c r="H98" i="3"/>
  <c r="C97" i="2"/>
  <c r="H96" i="2"/>
  <c r="G96" i="2"/>
  <c r="E96" i="2" s="1"/>
  <c r="I96" i="2"/>
  <c r="E99" i="3" l="1"/>
  <c r="C100" i="3"/>
  <c r="H99" i="3"/>
  <c r="G99" i="3"/>
  <c r="I99" i="3" s="1"/>
  <c r="H97" i="2"/>
  <c r="G97" i="2"/>
  <c r="E97" i="2"/>
  <c r="C98" i="2"/>
  <c r="I97" i="2"/>
  <c r="H100" i="3" l="1"/>
  <c r="G100" i="3"/>
  <c r="I100" i="3" s="1"/>
  <c r="C101" i="3"/>
  <c r="E100" i="3"/>
  <c r="C99" i="2"/>
  <c r="H98" i="2"/>
  <c r="G98" i="2"/>
  <c r="I98" i="2" s="1"/>
  <c r="C102" i="3" l="1"/>
  <c r="H101" i="3"/>
  <c r="G101" i="3"/>
  <c r="E101" i="3"/>
  <c r="I101" i="3"/>
  <c r="E98" i="2"/>
  <c r="G99" i="2"/>
  <c r="E99" i="2" s="1"/>
  <c r="H99" i="2"/>
  <c r="C100" i="2"/>
  <c r="G102" i="3" l="1"/>
  <c r="E102" i="3"/>
  <c r="C103" i="3"/>
  <c r="I102" i="3"/>
  <c r="H102" i="3"/>
  <c r="G100" i="2"/>
  <c r="C101" i="2"/>
  <c r="I99" i="2"/>
  <c r="I100" i="2" s="1"/>
  <c r="C104" i="3" l="1"/>
  <c r="H103" i="3"/>
  <c r="E103" i="3"/>
  <c r="G103" i="3"/>
  <c r="I103" i="3" s="1"/>
  <c r="C102" i="2"/>
  <c r="G101" i="2"/>
  <c r="I101" i="2" s="1"/>
  <c r="H101" i="2"/>
  <c r="E101" i="2" s="1"/>
  <c r="H100" i="2"/>
  <c r="E100" i="2" s="1"/>
  <c r="H104" i="3" l="1"/>
  <c r="E104" i="3"/>
  <c r="C105" i="3"/>
  <c r="G104" i="3"/>
  <c r="I104" i="3" s="1"/>
  <c r="G102" i="2"/>
  <c r="C103" i="2"/>
  <c r="H102" i="2"/>
  <c r="E102" i="2" s="1"/>
  <c r="I102" i="2"/>
  <c r="H105" i="3" l="1"/>
  <c r="G105" i="3"/>
  <c r="E105" i="3"/>
  <c r="I105" i="3"/>
  <c r="C106" i="3"/>
  <c r="C104" i="2"/>
  <c r="H103" i="2"/>
  <c r="G103" i="2"/>
  <c r="I103" i="2" s="1"/>
  <c r="E103" i="2"/>
  <c r="C107" i="3" l="1"/>
  <c r="G106" i="3"/>
  <c r="I106" i="3" s="1"/>
  <c r="E106" i="3"/>
  <c r="H106" i="3"/>
  <c r="C105" i="2"/>
  <c r="H104" i="2"/>
  <c r="G104" i="2"/>
  <c r="E104" i="2"/>
  <c r="I104" i="2"/>
  <c r="E107" i="3" l="1"/>
  <c r="C108" i="3"/>
  <c r="H107" i="3"/>
  <c r="G107" i="3"/>
  <c r="I107" i="3" s="1"/>
  <c r="H105" i="2"/>
  <c r="G105" i="2"/>
  <c r="E105" i="2"/>
  <c r="I105" i="2"/>
  <c r="C106" i="2"/>
  <c r="H108" i="3" l="1"/>
  <c r="G108" i="3"/>
  <c r="I108" i="3" s="1"/>
  <c r="E108" i="3"/>
  <c r="C109" i="3"/>
  <c r="C107" i="2"/>
  <c r="H106" i="2"/>
  <c r="G106" i="2"/>
  <c r="I106" i="2" s="1"/>
  <c r="C110" i="3" l="1"/>
  <c r="H109" i="3"/>
  <c r="G109" i="3"/>
  <c r="I109" i="3" s="1"/>
  <c r="E109" i="3"/>
  <c r="E106" i="2"/>
  <c r="G107" i="2"/>
  <c r="E107" i="2" s="1"/>
  <c r="H107" i="2"/>
  <c r="C108" i="2"/>
  <c r="G110" i="3" l="1"/>
  <c r="E110" i="3"/>
  <c r="C111" i="3"/>
  <c r="I110" i="3"/>
  <c r="H110" i="3"/>
  <c r="G108" i="2"/>
  <c r="C109" i="2"/>
  <c r="I107" i="2"/>
  <c r="I108" i="2" s="1"/>
  <c r="C112" i="3" l="1"/>
  <c r="H111" i="3"/>
  <c r="E111" i="3"/>
  <c r="G111" i="3"/>
  <c r="I111" i="3" s="1"/>
  <c r="C110" i="2"/>
  <c r="G109" i="2"/>
  <c r="I109" i="2" s="1"/>
  <c r="H109" i="2"/>
  <c r="E109" i="2" s="1"/>
  <c r="H108" i="2"/>
  <c r="E108" i="2" s="1"/>
  <c r="H112" i="3" l="1"/>
  <c r="G112" i="3"/>
  <c r="I112" i="3" s="1"/>
  <c r="E112" i="3"/>
  <c r="C113" i="3"/>
  <c r="G110" i="2"/>
  <c r="C111" i="2"/>
  <c r="H110" i="2"/>
  <c r="E110" i="2" s="1"/>
  <c r="I110" i="2"/>
  <c r="H113" i="3" l="1"/>
  <c r="G113" i="3"/>
  <c r="E113" i="3"/>
  <c r="C114" i="3"/>
  <c r="I113" i="3"/>
  <c r="C112" i="2"/>
  <c r="H111" i="2"/>
  <c r="G111" i="2"/>
  <c r="I111" i="2" s="1"/>
  <c r="E111" i="2"/>
  <c r="C115" i="3" l="1"/>
  <c r="G114" i="3"/>
  <c r="I114" i="3" s="1"/>
  <c r="E114" i="3"/>
  <c r="H114" i="3"/>
  <c r="C113" i="2"/>
  <c r="H112" i="2"/>
  <c r="G112" i="2"/>
  <c r="E112" i="2"/>
  <c r="I112" i="2"/>
  <c r="E115" i="3" l="1"/>
  <c r="C116" i="3"/>
  <c r="H115" i="3"/>
  <c r="G115" i="3"/>
  <c r="I115" i="3" s="1"/>
  <c r="H113" i="2"/>
  <c r="G113" i="2"/>
  <c r="E113" i="2"/>
  <c r="I113" i="2"/>
  <c r="C114" i="2"/>
  <c r="H116" i="3" l="1"/>
  <c r="G116" i="3"/>
  <c r="I116" i="3" s="1"/>
  <c r="C117" i="3"/>
  <c r="E116" i="3"/>
  <c r="C115" i="2"/>
  <c r="H114" i="2"/>
  <c r="G114" i="2"/>
  <c r="I114" i="2" s="1"/>
  <c r="C118" i="3" l="1"/>
  <c r="H117" i="3"/>
  <c r="G117" i="3"/>
  <c r="I117" i="3" s="1"/>
  <c r="E117" i="3"/>
  <c r="E114" i="2"/>
  <c r="H115" i="2"/>
  <c r="G115" i="2"/>
  <c r="E115" i="2" s="1"/>
  <c r="C116" i="2"/>
  <c r="G118" i="3" l="1"/>
  <c r="E118" i="3"/>
  <c r="C119" i="3"/>
  <c r="H118" i="3"/>
  <c r="I118" i="3"/>
  <c r="G116" i="2"/>
  <c r="C117" i="2"/>
  <c r="I115" i="2"/>
  <c r="I116" i="2" s="1"/>
  <c r="C120" i="3" l="1"/>
  <c r="H119" i="3"/>
  <c r="E119" i="3"/>
  <c r="G119" i="3"/>
  <c r="I119" i="3" s="1"/>
  <c r="C118" i="2"/>
  <c r="G117" i="2"/>
  <c r="I117" i="2" s="1"/>
  <c r="H117" i="2"/>
  <c r="H116" i="2"/>
  <c r="E116" i="2" s="1"/>
  <c r="H120" i="3" l="1"/>
  <c r="C121" i="3"/>
  <c r="G120" i="3"/>
  <c r="I120" i="3" s="1"/>
  <c r="E120" i="3"/>
  <c r="E117" i="2"/>
  <c r="G118" i="2"/>
  <c r="C119" i="2"/>
  <c r="I118" i="2"/>
  <c r="H118" i="2"/>
  <c r="E118" i="2" s="1"/>
  <c r="H121" i="3" l="1"/>
  <c r="G121" i="3"/>
  <c r="E121" i="3"/>
  <c r="C122" i="3"/>
  <c r="I121" i="3"/>
  <c r="C120" i="2"/>
  <c r="H119" i="2"/>
  <c r="G119" i="2"/>
  <c r="I119" i="2" s="1"/>
  <c r="E119" i="2"/>
  <c r="C123" i="3" l="1"/>
  <c r="G122" i="3"/>
  <c r="I122" i="3" s="1"/>
  <c r="E122" i="3"/>
  <c r="H122" i="3"/>
  <c r="C121" i="2"/>
  <c r="H120" i="2"/>
  <c r="G120" i="2"/>
  <c r="E120" i="2"/>
  <c r="I120" i="2"/>
  <c r="E123" i="3" l="1"/>
  <c r="C124" i="3"/>
  <c r="G123" i="3"/>
  <c r="I123" i="3" s="1"/>
  <c r="H123" i="3"/>
  <c r="H121" i="2"/>
  <c r="G121" i="2"/>
  <c r="E121" i="2"/>
  <c r="C122" i="2"/>
  <c r="I121" i="2"/>
  <c r="H124" i="3" l="1"/>
  <c r="G124" i="3"/>
  <c r="I124" i="3" s="1"/>
  <c r="C125" i="3"/>
  <c r="E124" i="3"/>
  <c r="C123" i="2"/>
  <c r="H122" i="2"/>
  <c r="G122" i="2"/>
  <c r="I122" i="2" s="1"/>
  <c r="C126" i="3" l="1"/>
  <c r="H125" i="3"/>
  <c r="G125" i="3"/>
  <c r="E125" i="3"/>
  <c r="I125" i="3"/>
  <c r="E122" i="2"/>
  <c r="H123" i="2"/>
  <c r="G123" i="2"/>
  <c r="E123" i="2" s="1"/>
  <c r="C124" i="2"/>
  <c r="G126" i="3" l="1"/>
  <c r="E126" i="3"/>
  <c r="C127" i="3"/>
  <c r="I126" i="3"/>
  <c r="H126" i="3"/>
  <c r="G124" i="2"/>
  <c r="C125" i="2"/>
  <c r="I123" i="2"/>
  <c r="I124" i="2" s="1"/>
  <c r="C128" i="3" l="1"/>
  <c r="H127" i="3"/>
  <c r="E127" i="3"/>
  <c r="G127" i="3"/>
  <c r="I127" i="3" s="1"/>
  <c r="C126" i="2"/>
  <c r="G125" i="2"/>
  <c r="I125" i="2" s="1"/>
  <c r="H125" i="2"/>
  <c r="H124" i="2"/>
  <c r="E124" i="2" s="1"/>
  <c r="H128" i="3" l="1"/>
  <c r="C129" i="3"/>
  <c r="G128" i="3"/>
  <c r="I128" i="3" s="1"/>
  <c r="E128" i="3"/>
  <c r="E125" i="2"/>
  <c r="G126" i="2"/>
  <c r="C127" i="2"/>
  <c r="I126" i="2"/>
  <c r="H126" i="2"/>
  <c r="E126" i="2" s="1"/>
  <c r="H129" i="3" l="1"/>
  <c r="G129" i="3"/>
  <c r="E129" i="3"/>
  <c r="I129" i="3"/>
  <c r="C130" i="3"/>
  <c r="C128" i="2"/>
  <c r="H127" i="2"/>
  <c r="G127" i="2"/>
  <c r="I127" i="2" s="1"/>
  <c r="E127" i="2"/>
  <c r="C131" i="3" l="1"/>
  <c r="G130" i="3"/>
  <c r="I130" i="3" s="1"/>
  <c r="E130" i="3"/>
  <c r="H130" i="3"/>
  <c r="C129" i="2"/>
  <c r="H128" i="2"/>
  <c r="G128" i="2"/>
  <c r="E128" i="2"/>
  <c r="I128" i="2"/>
  <c r="E131" i="3" l="1"/>
  <c r="C132" i="3"/>
  <c r="G131" i="3"/>
  <c r="I131" i="3" s="1"/>
  <c r="H131" i="3"/>
  <c r="H129" i="2"/>
  <c r="G129" i="2"/>
  <c r="E129" i="2"/>
  <c r="C130" i="2"/>
  <c r="I129" i="2"/>
  <c r="H132" i="3" l="1"/>
  <c r="G132" i="3"/>
  <c r="I132" i="3" s="1"/>
  <c r="C133" i="3"/>
  <c r="E132" i="3"/>
  <c r="C131" i="2"/>
  <c r="H130" i="2"/>
  <c r="G130" i="2"/>
  <c r="I130" i="2" s="1"/>
  <c r="H133" i="3" l="1"/>
  <c r="H134" i="3" s="1"/>
  <c r="G133" i="3"/>
  <c r="G134" i="3" s="1"/>
  <c r="I133" i="3"/>
  <c r="E133" i="3"/>
  <c r="E134" i="3" s="1"/>
  <c r="E130" i="2"/>
  <c r="C132" i="2"/>
  <c r="H131" i="2"/>
  <c r="G131" i="2"/>
  <c r="E131" i="2" s="1"/>
  <c r="I131" i="2" l="1"/>
  <c r="H132" i="2"/>
  <c r="G132" i="2"/>
  <c r="I132" i="2" s="1"/>
  <c r="E132" i="2"/>
  <c r="C133" i="2"/>
  <c r="H133" i="2" l="1"/>
  <c r="H134" i="2" s="1"/>
  <c r="G133" i="2"/>
  <c r="G134" i="2" s="1"/>
  <c r="E133" i="2"/>
  <c r="E134" i="2" s="1"/>
  <c r="I133" i="2" l="1"/>
</calcChain>
</file>

<file path=xl/sharedStrings.xml><?xml version="1.0" encoding="utf-8"?>
<sst xmlns="http://schemas.openxmlformats.org/spreadsheetml/2006/main" count="46" uniqueCount="23">
  <si>
    <t>返済計画書（元金均等）</t>
    <rPh sb="0" eb="2">
      <t>ヘンサイ</t>
    </rPh>
    <rPh sb="2" eb="5">
      <t>ケイカクショ</t>
    </rPh>
    <rPh sb="7" eb="8">
      <t>キン</t>
    </rPh>
    <phoneticPr fontId="7"/>
  </si>
  <si>
    <t>借入先（金融機関）</t>
    <rPh sb="0" eb="3">
      <t>カリイレサキ</t>
    </rPh>
    <rPh sb="4" eb="8">
      <t>キンユウキカン</t>
    </rPh>
    <phoneticPr fontId="1"/>
  </si>
  <si>
    <t>契約日（借入日）</t>
    <rPh sb="0" eb="3">
      <t>ケイヤクビ</t>
    </rPh>
    <rPh sb="4" eb="7">
      <t>カリイレビ</t>
    </rPh>
    <phoneticPr fontId="1"/>
  </si>
  <si>
    <t>借入金額</t>
    <rPh sb="0" eb="2">
      <t>カリイレ</t>
    </rPh>
    <rPh sb="2" eb="4">
      <t>キンガク</t>
    </rPh>
    <phoneticPr fontId="7"/>
  </si>
  <si>
    <t>返済開始年月日</t>
    <rPh sb="0" eb="2">
      <t>ヘンサイ</t>
    </rPh>
    <rPh sb="2" eb="4">
      <t>カイシ</t>
    </rPh>
    <rPh sb="4" eb="5">
      <t>ネン</t>
    </rPh>
    <rPh sb="5" eb="6">
      <t>ガツ</t>
    </rPh>
    <rPh sb="6" eb="7">
      <t>ヒ</t>
    </rPh>
    <phoneticPr fontId="7"/>
  </si>
  <si>
    <t>年率(%)</t>
    <rPh sb="0" eb="2">
      <t>ネンリツ</t>
    </rPh>
    <phoneticPr fontId="7"/>
  </si>
  <si>
    <t>最終期日</t>
    <rPh sb="0" eb="2">
      <t>サイシュウ</t>
    </rPh>
    <rPh sb="2" eb="4">
      <t>キジツ</t>
    </rPh>
    <phoneticPr fontId="7"/>
  </si>
  <si>
    <t>返済日</t>
    <rPh sb="0" eb="2">
      <t>ヘンサイ</t>
    </rPh>
    <rPh sb="2" eb="3">
      <t>ビ</t>
    </rPh>
    <phoneticPr fontId="1"/>
  </si>
  <si>
    <t>10日</t>
    <rPh sb="2" eb="3">
      <t>ニチ</t>
    </rPh>
    <phoneticPr fontId="1"/>
  </si>
  <si>
    <t>返済回数</t>
    <rPh sb="0" eb="2">
      <t>ヘンサイ</t>
    </rPh>
    <rPh sb="2" eb="4">
      <t>カイスウ</t>
    </rPh>
    <phoneticPr fontId="7"/>
  </si>
  <si>
    <t>回数</t>
    <rPh sb="0" eb="2">
      <t>カイスウ</t>
    </rPh>
    <phoneticPr fontId="7"/>
  </si>
  <si>
    <t>返済年月</t>
    <rPh sb="0" eb="2">
      <t>ヘンサイ</t>
    </rPh>
    <rPh sb="2" eb="4">
      <t>ネンガツ</t>
    </rPh>
    <phoneticPr fontId="7"/>
  </si>
  <si>
    <t>返済額</t>
    <rPh sb="0" eb="2">
      <t>ヘンサイ</t>
    </rPh>
    <rPh sb="2" eb="3">
      <t>ガク</t>
    </rPh>
    <phoneticPr fontId="7"/>
  </si>
  <si>
    <t>返済内訳</t>
    <rPh sb="0" eb="2">
      <t>ヘンサイ</t>
    </rPh>
    <rPh sb="2" eb="4">
      <t>ウチワケ</t>
    </rPh>
    <phoneticPr fontId="1"/>
  </si>
  <si>
    <t>残金</t>
    <rPh sb="0" eb="2">
      <t>ザンキン</t>
    </rPh>
    <phoneticPr fontId="7"/>
  </si>
  <si>
    <t>元金</t>
    <rPh sb="0" eb="2">
      <t>ガンキン</t>
    </rPh>
    <phoneticPr fontId="7"/>
  </si>
  <si>
    <t>利息</t>
    <rPh sb="0" eb="2">
      <t>リソク</t>
    </rPh>
    <phoneticPr fontId="7"/>
  </si>
  <si>
    <t>合計</t>
    <rPh sb="0" eb="2">
      <t>ゴウケイ</t>
    </rPh>
    <phoneticPr fontId="7"/>
  </si>
  <si>
    <t>返済計画書（元利均等）</t>
    <rPh sb="0" eb="2">
      <t>ヘンサイ</t>
    </rPh>
    <rPh sb="2" eb="5">
      <t>ケイカクショ</t>
    </rPh>
    <phoneticPr fontId="7"/>
  </si>
  <si>
    <t xml:space="preserve">※ </t>
    <phoneticPr fontId="7"/>
  </si>
  <si>
    <t>色のセルにのみ入力してください。</t>
    <rPh sb="0" eb="1">
      <t>イロ</t>
    </rPh>
    <rPh sb="7" eb="9">
      <t>ニュウリョク</t>
    </rPh>
    <phoneticPr fontId="7"/>
  </si>
  <si>
    <t>借入期間は30年以内で入力してください。</t>
    <rPh sb="0" eb="2">
      <t>カリイレ</t>
    </rPh>
    <rPh sb="2" eb="4">
      <t>キカン</t>
    </rPh>
    <rPh sb="7" eb="8">
      <t>ネン</t>
    </rPh>
    <rPh sb="8" eb="10">
      <t>イナイ</t>
    </rPh>
    <rPh sb="11" eb="13">
      <t>ニュウリョク</t>
    </rPh>
    <phoneticPr fontId="7"/>
  </si>
  <si>
    <t>※例を記入しておりますので、青色のセル内を削除した上、各自のお借入内容に沿ってご入力ください。</t>
    <rPh sb="1" eb="2">
      <t xml:space="preserve">レイ </t>
    </rPh>
    <rPh sb="3" eb="5">
      <t>キニュウ</t>
    </rPh>
    <rPh sb="14" eb="16">
      <t>アオイロ</t>
    </rPh>
    <rPh sb="19" eb="20">
      <t>ナイヲ</t>
    </rPh>
    <rPh sb="21" eb="23">
      <t>サクジヨ</t>
    </rPh>
    <rPh sb="27" eb="29">
      <t>カクジ</t>
    </rPh>
    <rPh sb="33" eb="35">
      <t>ナイヨウ</t>
    </rPh>
    <rPh sb="36" eb="37">
      <t>ソッテ</t>
    </rPh>
    <rPh sb="40" eb="4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</si>
</sst>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sz val="6"/>
      <name val="ＭＳ 明朝"/>
      <family val="1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2" fontId="5" fillId="0" borderId="0" xfId="2" applyNumberFormat="1" applyFont="1">
      <alignment vertical="center"/>
    </xf>
    <xf numFmtId="0" fontId="5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3" xfId="2" applyFont="1" applyBorder="1">
      <alignment vertical="center"/>
    </xf>
    <xf numFmtId="14" fontId="10" fillId="0" borderId="24" xfId="2" applyNumberFormat="1" applyFont="1" applyBorder="1" applyAlignment="1">
      <alignment horizontal="right" vertical="center"/>
    </xf>
    <xf numFmtId="14" fontId="10" fillId="0" borderId="25" xfId="2" applyNumberFormat="1" applyFont="1" applyBorder="1" applyAlignment="1">
      <alignment horizontal="right" vertical="center"/>
    </xf>
    <xf numFmtId="176" fontId="10" fillId="0" borderId="26" xfId="2" applyNumberFormat="1" applyFont="1" applyBorder="1" applyAlignment="1">
      <alignment horizontal="right" vertical="center"/>
    </xf>
    <xf numFmtId="176" fontId="10" fillId="0" borderId="24" xfId="2" applyNumberFormat="1" applyFont="1" applyBorder="1" applyAlignment="1">
      <alignment horizontal="right" vertical="center"/>
    </xf>
    <xf numFmtId="176" fontId="10" fillId="0" borderId="24" xfId="2" applyNumberFormat="1" applyFont="1" applyBorder="1">
      <alignment vertical="center"/>
    </xf>
    <xf numFmtId="176" fontId="10" fillId="0" borderId="27" xfId="2" applyNumberFormat="1" applyFont="1" applyBorder="1">
      <alignment vertical="center"/>
    </xf>
    <xf numFmtId="3" fontId="10" fillId="0" borderId="28" xfId="2" applyNumberFormat="1" applyFont="1" applyBorder="1">
      <alignment vertical="center"/>
    </xf>
    <xf numFmtId="0" fontId="10" fillId="0" borderId="29" xfId="2" applyFont="1" applyBorder="1">
      <alignment vertical="center"/>
    </xf>
    <xf numFmtId="14" fontId="10" fillId="0" borderId="30" xfId="2" applyNumberFormat="1" applyFont="1" applyBorder="1" applyAlignment="1">
      <alignment horizontal="right" vertical="center"/>
    </xf>
    <xf numFmtId="14" fontId="10" fillId="0" borderId="31" xfId="2" applyNumberFormat="1" applyFont="1" applyBorder="1" applyAlignment="1">
      <alignment horizontal="right" vertical="center"/>
    </xf>
    <xf numFmtId="176" fontId="10" fillId="0" borderId="32" xfId="2" applyNumberFormat="1" applyFont="1" applyBorder="1" applyAlignment="1">
      <alignment horizontal="right" vertical="center"/>
    </xf>
    <xf numFmtId="176" fontId="10" fillId="0" borderId="30" xfId="2" applyNumberFormat="1" applyFont="1" applyBorder="1" applyAlignment="1">
      <alignment horizontal="right" vertical="center"/>
    </xf>
    <xf numFmtId="176" fontId="10" fillId="0" borderId="30" xfId="2" applyNumberFormat="1" applyFont="1" applyBorder="1">
      <alignment vertical="center"/>
    </xf>
    <xf numFmtId="176" fontId="10" fillId="0" borderId="33" xfId="2" applyNumberFormat="1" applyFont="1" applyBorder="1">
      <alignment vertical="center"/>
    </xf>
    <xf numFmtId="3" fontId="10" fillId="0" borderId="34" xfId="2" applyNumberFormat="1" applyFont="1" applyBorder="1">
      <alignment vertical="center"/>
    </xf>
    <xf numFmtId="0" fontId="10" fillId="0" borderId="17" xfId="2" applyFont="1" applyBorder="1">
      <alignment vertical="center"/>
    </xf>
    <xf numFmtId="14" fontId="10" fillId="0" borderId="18" xfId="2" applyNumberFormat="1" applyFont="1" applyBorder="1" applyAlignment="1">
      <alignment horizontal="right" vertical="center"/>
    </xf>
    <xf numFmtId="14" fontId="10" fillId="0" borderId="19" xfId="2" applyNumberFormat="1" applyFont="1" applyBorder="1" applyAlignment="1">
      <alignment horizontal="right" vertical="center"/>
    </xf>
    <xf numFmtId="176" fontId="10" fillId="0" borderId="20" xfId="2" applyNumberFormat="1" applyFont="1" applyBorder="1" applyAlignment="1">
      <alignment horizontal="right" vertical="center"/>
    </xf>
    <xf numFmtId="176" fontId="10" fillId="0" borderId="18" xfId="2" applyNumberFormat="1" applyFont="1" applyBorder="1" applyAlignment="1">
      <alignment horizontal="right" vertical="center"/>
    </xf>
    <xf numFmtId="176" fontId="10" fillId="0" borderId="18" xfId="2" applyNumberFormat="1" applyFont="1" applyBorder="1">
      <alignment vertical="center"/>
    </xf>
    <xf numFmtId="176" fontId="10" fillId="0" borderId="21" xfId="2" applyNumberFormat="1" applyFont="1" applyBorder="1">
      <alignment vertical="center"/>
    </xf>
    <xf numFmtId="3" fontId="10" fillId="0" borderId="22" xfId="2" applyNumberFormat="1" applyFont="1" applyBorder="1">
      <alignment vertical="center"/>
    </xf>
    <xf numFmtId="0" fontId="10" fillId="0" borderId="35" xfId="2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176" fontId="10" fillId="0" borderId="38" xfId="2" applyNumberFormat="1" applyFont="1" applyBorder="1" applyAlignment="1">
      <alignment horizontal="right" vertical="center"/>
    </xf>
    <xf numFmtId="176" fontId="10" fillId="0" borderId="36" xfId="2" applyNumberFormat="1" applyFont="1" applyBorder="1" applyAlignment="1">
      <alignment horizontal="right" vertical="center"/>
    </xf>
    <xf numFmtId="176" fontId="10" fillId="0" borderId="36" xfId="2" applyNumberFormat="1" applyFont="1" applyBorder="1">
      <alignment vertical="center"/>
    </xf>
    <xf numFmtId="176" fontId="10" fillId="0" borderId="39" xfId="2" applyNumberFormat="1" applyFont="1" applyBorder="1">
      <alignment vertical="center"/>
    </xf>
    <xf numFmtId="0" fontId="10" fillId="0" borderId="40" xfId="2" applyFont="1" applyBorder="1">
      <alignment vertical="center"/>
    </xf>
    <xf numFmtId="0" fontId="3" fillId="0" borderId="0" xfId="1" applyFont="1" applyFill="1">
      <alignment vertical="center"/>
    </xf>
    <xf numFmtId="0" fontId="11" fillId="0" borderId="0" xfId="2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176" fontId="10" fillId="0" borderId="38" xfId="2" applyNumberFormat="1" applyFont="1" applyBorder="1">
      <alignment vertical="center"/>
    </xf>
    <xf numFmtId="176" fontId="10" fillId="0" borderId="36" xfId="2" applyNumberFormat="1" applyFont="1" applyBorder="1">
      <alignment vertical="center"/>
    </xf>
    <xf numFmtId="176" fontId="10" fillId="0" borderId="39" xfId="2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14" fontId="10" fillId="2" borderId="4" xfId="2" applyNumberFormat="1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14" fontId="10" fillId="2" borderId="1" xfId="2" applyNumberFormat="1" applyFont="1" applyFill="1" applyBorder="1" applyAlignment="1">
      <alignment horizontal="center" vertical="center"/>
    </xf>
    <xf numFmtId="14" fontId="10" fillId="2" borderId="3" xfId="2" applyNumberFormat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3" fontId="10" fillId="2" borderId="6" xfId="2" applyNumberFormat="1" applyFont="1" applyFill="1" applyBorder="1" applyAlignment="1">
      <alignment horizontal="right" vertical="center"/>
    </xf>
    <xf numFmtId="2" fontId="10" fillId="2" borderId="3" xfId="2" applyNumberFormat="1" applyFont="1" applyFill="1" applyBorder="1">
      <alignment vertical="center"/>
    </xf>
    <xf numFmtId="0" fontId="10" fillId="2" borderId="1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3B6B4F32-51EF-C149-97ED-83B94B057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5D03-6E5F-EE48-9E0E-A8DE644D207F}">
  <sheetPr>
    <tabColor rgb="FFFF0000"/>
  </sheetPr>
  <dimension ref="A1:I135"/>
  <sheetViews>
    <sheetView tabSelected="1" zoomScale="120" zoomScaleNormal="120" workbookViewId="0"/>
  </sheetViews>
  <sheetFormatPr baseColWidth="10" defaultColWidth="7" defaultRowHeight="18"/>
  <cols>
    <col min="1" max="1" width="2.85546875" style="2" customWidth="1"/>
    <col min="2" max="2" width="5" style="2" customWidth="1"/>
    <col min="3" max="3" width="10.85546875" style="2" customWidth="1"/>
    <col min="4" max="4" width="5" style="2" customWidth="1"/>
    <col min="5" max="5" width="5.7109375" style="2" customWidth="1"/>
    <col min="6" max="6" width="7" style="2"/>
    <col min="7" max="7" width="11.28515625" style="2" bestFit="1" customWidth="1"/>
    <col min="8" max="8" width="10.5703125" style="2" customWidth="1"/>
    <col min="9" max="9" width="13.5703125" style="2" customWidth="1"/>
    <col min="10" max="16384" width="7" style="2"/>
  </cols>
  <sheetData>
    <row r="1" spans="1:9" ht="22.5" customHeight="1">
      <c r="A1" s="1"/>
      <c r="B1" s="72" t="s">
        <v>19</v>
      </c>
      <c r="C1" s="74"/>
      <c r="D1" s="73" t="s">
        <v>20</v>
      </c>
      <c r="E1" s="3"/>
    </row>
    <row r="2" spans="1:9">
      <c r="B2" s="72" t="s">
        <v>19</v>
      </c>
      <c r="C2" s="73" t="s">
        <v>21</v>
      </c>
      <c r="D2" s="73"/>
      <c r="E2" s="3"/>
    </row>
    <row r="3" spans="1:9" ht="31.5" customHeight="1">
      <c r="B3" s="4" t="s">
        <v>0</v>
      </c>
      <c r="C3" s="4"/>
      <c r="D3" s="4"/>
      <c r="E3" s="4"/>
      <c r="F3" s="4"/>
      <c r="G3" s="4"/>
      <c r="H3" s="4"/>
      <c r="I3" s="4"/>
    </row>
    <row r="4" spans="1:9" ht="16.5" customHeight="1" thickBot="1">
      <c r="B4" s="5"/>
      <c r="C4" s="5"/>
      <c r="D4" s="5"/>
      <c r="E4" s="5"/>
      <c r="F4" s="5"/>
      <c r="G4" s="5"/>
      <c r="H4" s="5"/>
      <c r="I4" s="5"/>
    </row>
    <row r="5" spans="1:9" ht="16.5" customHeight="1" thickBot="1">
      <c r="B5" s="6" t="s">
        <v>1</v>
      </c>
      <c r="C5" s="7"/>
      <c r="D5" s="84"/>
      <c r="E5" s="85"/>
      <c r="F5" s="85"/>
      <c r="G5" s="86"/>
      <c r="H5" s="5"/>
      <c r="I5" s="5"/>
    </row>
    <row r="6" spans="1:9" ht="16.5" customHeight="1" thickBot="1">
      <c r="B6" s="8" t="s">
        <v>2</v>
      </c>
      <c r="C6" s="9"/>
      <c r="D6" s="75">
        <v>45672</v>
      </c>
      <c r="E6" s="76"/>
      <c r="F6" s="10" t="s">
        <v>3</v>
      </c>
      <c r="G6" s="81">
        <v>3000000</v>
      </c>
      <c r="H6" s="2" t="s">
        <v>22</v>
      </c>
    </row>
    <row r="7" spans="1:9" ht="16.5" customHeight="1" thickBot="1">
      <c r="B7" s="11" t="s">
        <v>4</v>
      </c>
      <c r="C7" s="12"/>
      <c r="D7" s="77">
        <v>45698</v>
      </c>
      <c r="E7" s="78"/>
      <c r="F7" s="13" t="s">
        <v>5</v>
      </c>
      <c r="G7" s="82">
        <v>2.5</v>
      </c>
    </row>
    <row r="8" spans="1:9" ht="16.5" customHeight="1" thickBot="1">
      <c r="B8" s="11" t="s">
        <v>6</v>
      </c>
      <c r="C8" s="12"/>
      <c r="D8" s="77">
        <v>45698</v>
      </c>
      <c r="E8" s="78"/>
      <c r="F8" s="14" t="s">
        <v>7</v>
      </c>
      <c r="G8" s="83" t="s">
        <v>8</v>
      </c>
    </row>
    <row r="9" spans="1:9" ht="16.5" customHeight="1" thickBot="1">
      <c r="B9" s="11" t="s">
        <v>9</v>
      </c>
      <c r="C9" s="12"/>
      <c r="D9" s="79">
        <v>120</v>
      </c>
      <c r="E9" s="80"/>
    </row>
    <row r="10" spans="1:9" ht="16.5" customHeight="1">
      <c r="B10" s="15"/>
      <c r="C10" s="15"/>
      <c r="D10" s="16"/>
      <c r="E10" s="16"/>
      <c r="G10" s="17"/>
    </row>
    <row r="11" spans="1:9" ht="19" thickBot="1">
      <c r="B11" s="18"/>
      <c r="C11" s="18"/>
      <c r="D11" s="18"/>
      <c r="E11" s="18"/>
      <c r="G11" s="17"/>
    </row>
    <row r="12" spans="1:9" ht="12" customHeight="1">
      <c r="A12" s="19"/>
      <c r="B12" s="20" t="s">
        <v>10</v>
      </c>
      <c r="C12" s="21" t="s">
        <v>11</v>
      </c>
      <c r="D12" s="22"/>
      <c r="E12" s="23" t="s">
        <v>12</v>
      </c>
      <c r="F12" s="21"/>
      <c r="G12" s="24" t="s">
        <v>13</v>
      </c>
      <c r="H12" s="25"/>
      <c r="I12" s="26" t="s">
        <v>14</v>
      </c>
    </row>
    <row r="13" spans="1:9" ht="12" customHeight="1" thickBot="1">
      <c r="A13" s="19"/>
      <c r="B13" s="27"/>
      <c r="C13" s="28"/>
      <c r="D13" s="29"/>
      <c r="E13" s="30"/>
      <c r="F13" s="28"/>
      <c r="G13" s="31" t="s">
        <v>15</v>
      </c>
      <c r="H13" s="32" t="s">
        <v>16</v>
      </c>
      <c r="I13" s="33"/>
    </row>
    <row r="14" spans="1:9">
      <c r="B14" s="34">
        <v>1</v>
      </c>
      <c r="C14" s="35">
        <f>D7</f>
        <v>45698</v>
      </c>
      <c r="D14" s="36"/>
      <c r="E14" s="37">
        <f>IF(C14&lt;&gt;"",G14+H14,"")</f>
        <v>31250</v>
      </c>
      <c r="F14" s="38"/>
      <c r="G14" s="39">
        <f>IF(C14&lt;&gt;"",$G$6/D9,"")</f>
        <v>25000</v>
      </c>
      <c r="H14" s="40">
        <f>IF(C14&lt;&gt;"",$G$6*($G$7/100)/12,"")</f>
        <v>6250</v>
      </c>
      <c r="I14" s="41">
        <f>IF(C14&lt;&gt;"",$G$6-($G$6/$D$9),"")</f>
        <v>2975000</v>
      </c>
    </row>
    <row r="15" spans="1:9">
      <c r="B15" s="42">
        <v>2</v>
      </c>
      <c r="C15" s="43">
        <f t="shared" ref="C15:C78" si="0">IF(B15&lt;=$D$9,EDATE(C14,1),"")</f>
        <v>45726</v>
      </c>
      <c r="D15" s="44"/>
      <c r="E15" s="45">
        <f t="shared" ref="E15:E78" si="1">IF(C15&lt;&gt;"",G15+H15,"")</f>
        <v>31197.916666666668</v>
      </c>
      <c r="F15" s="46"/>
      <c r="G15" s="47">
        <f>IF(C15&lt;&gt;"",G14,"")</f>
        <v>25000</v>
      </c>
      <c r="H15" s="48">
        <f t="shared" ref="H15:H78" si="2">IF(C15&lt;&gt;"",I14*($G$7/100)/12,"")</f>
        <v>6197.916666666667</v>
      </c>
      <c r="I15" s="49">
        <f>IF(C15&lt;&gt;"",I14-G15,"")</f>
        <v>2950000</v>
      </c>
    </row>
    <row r="16" spans="1:9">
      <c r="B16" s="42">
        <v>3</v>
      </c>
      <c r="C16" s="43">
        <f t="shared" si="0"/>
        <v>45757</v>
      </c>
      <c r="D16" s="44"/>
      <c r="E16" s="45">
        <f t="shared" si="1"/>
        <v>31145.833333333332</v>
      </c>
      <c r="F16" s="46"/>
      <c r="G16" s="47">
        <f t="shared" ref="G16:G79" si="3">IF(C16&lt;&gt;"",G15,"")</f>
        <v>25000</v>
      </c>
      <c r="H16" s="48">
        <f t="shared" si="2"/>
        <v>6145.833333333333</v>
      </c>
      <c r="I16" s="49">
        <f t="shared" ref="I16:I79" si="4">IF(C16&lt;&gt;"",I15-G16,"")</f>
        <v>2925000</v>
      </c>
    </row>
    <row r="17" spans="2:9">
      <c r="B17" s="42">
        <v>4</v>
      </c>
      <c r="C17" s="43">
        <f t="shared" si="0"/>
        <v>45787</v>
      </c>
      <c r="D17" s="44"/>
      <c r="E17" s="45">
        <f t="shared" si="1"/>
        <v>31093.75</v>
      </c>
      <c r="F17" s="46"/>
      <c r="G17" s="47">
        <f t="shared" si="3"/>
        <v>25000</v>
      </c>
      <c r="H17" s="48">
        <f t="shared" si="2"/>
        <v>6093.75</v>
      </c>
      <c r="I17" s="49">
        <f t="shared" si="4"/>
        <v>2900000</v>
      </c>
    </row>
    <row r="18" spans="2:9">
      <c r="B18" s="42">
        <v>5</v>
      </c>
      <c r="C18" s="43">
        <f t="shared" si="0"/>
        <v>45818</v>
      </c>
      <c r="D18" s="44"/>
      <c r="E18" s="45">
        <f t="shared" si="1"/>
        <v>31041.666666666668</v>
      </c>
      <c r="F18" s="46"/>
      <c r="G18" s="47">
        <f t="shared" si="3"/>
        <v>25000</v>
      </c>
      <c r="H18" s="48">
        <f t="shared" si="2"/>
        <v>6041.666666666667</v>
      </c>
      <c r="I18" s="49">
        <f t="shared" si="4"/>
        <v>2875000</v>
      </c>
    </row>
    <row r="19" spans="2:9">
      <c r="B19" s="42">
        <v>6</v>
      </c>
      <c r="C19" s="43">
        <f t="shared" si="0"/>
        <v>45848</v>
      </c>
      <c r="D19" s="44"/>
      <c r="E19" s="45">
        <f t="shared" si="1"/>
        <v>30989.583333333332</v>
      </c>
      <c r="F19" s="46"/>
      <c r="G19" s="47">
        <f t="shared" si="3"/>
        <v>25000</v>
      </c>
      <c r="H19" s="48">
        <f t="shared" si="2"/>
        <v>5989.583333333333</v>
      </c>
      <c r="I19" s="49">
        <f t="shared" si="4"/>
        <v>2850000</v>
      </c>
    </row>
    <row r="20" spans="2:9">
      <c r="B20" s="42">
        <v>7</v>
      </c>
      <c r="C20" s="43">
        <f t="shared" si="0"/>
        <v>45879</v>
      </c>
      <c r="D20" s="44"/>
      <c r="E20" s="45">
        <f t="shared" si="1"/>
        <v>30937.5</v>
      </c>
      <c r="F20" s="46"/>
      <c r="G20" s="47">
        <f t="shared" si="3"/>
        <v>25000</v>
      </c>
      <c r="H20" s="48">
        <f t="shared" si="2"/>
        <v>5937.5</v>
      </c>
      <c r="I20" s="49">
        <f t="shared" si="4"/>
        <v>2825000</v>
      </c>
    </row>
    <row r="21" spans="2:9">
      <c r="B21" s="42">
        <v>8</v>
      </c>
      <c r="C21" s="43">
        <f t="shared" si="0"/>
        <v>45910</v>
      </c>
      <c r="D21" s="44"/>
      <c r="E21" s="45">
        <f t="shared" si="1"/>
        <v>30885.416666666668</v>
      </c>
      <c r="F21" s="46"/>
      <c r="G21" s="47">
        <f t="shared" si="3"/>
        <v>25000</v>
      </c>
      <c r="H21" s="48">
        <f t="shared" si="2"/>
        <v>5885.416666666667</v>
      </c>
      <c r="I21" s="49">
        <f t="shared" si="4"/>
        <v>2800000</v>
      </c>
    </row>
    <row r="22" spans="2:9">
      <c r="B22" s="42">
        <v>9</v>
      </c>
      <c r="C22" s="43">
        <f>IF(B22&lt;=$D$9,EDATE(C21,1),"")</f>
        <v>45940</v>
      </c>
      <c r="D22" s="44"/>
      <c r="E22" s="45">
        <f t="shared" si="1"/>
        <v>30833.333333333332</v>
      </c>
      <c r="F22" s="46"/>
      <c r="G22" s="47">
        <f t="shared" si="3"/>
        <v>25000</v>
      </c>
      <c r="H22" s="48">
        <f t="shared" si="2"/>
        <v>5833.333333333333</v>
      </c>
      <c r="I22" s="49">
        <f t="shared" si="4"/>
        <v>2775000</v>
      </c>
    </row>
    <row r="23" spans="2:9">
      <c r="B23" s="42">
        <v>10</v>
      </c>
      <c r="C23" s="43">
        <f t="shared" si="0"/>
        <v>45971</v>
      </c>
      <c r="D23" s="44"/>
      <c r="E23" s="45">
        <f t="shared" si="1"/>
        <v>30781.25</v>
      </c>
      <c r="F23" s="46"/>
      <c r="G23" s="47">
        <f t="shared" si="3"/>
        <v>25000</v>
      </c>
      <c r="H23" s="48">
        <f t="shared" si="2"/>
        <v>5781.25</v>
      </c>
      <c r="I23" s="49">
        <f t="shared" si="4"/>
        <v>2750000</v>
      </c>
    </row>
    <row r="24" spans="2:9">
      <c r="B24" s="42">
        <v>11</v>
      </c>
      <c r="C24" s="43">
        <f t="shared" si="0"/>
        <v>46001</v>
      </c>
      <c r="D24" s="44"/>
      <c r="E24" s="45">
        <f t="shared" si="1"/>
        <v>30729.166666666668</v>
      </c>
      <c r="F24" s="46"/>
      <c r="G24" s="47">
        <f t="shared" si="3"/>
        <v>25000</v>
      </c>
      <c r="H24" s="48">
        <f t="shared" si="2"/>
        <v>5729.166666666667</v>
      </c>
      <c r="I24" s="49">
        <f t="shared" si="4"/>
        <v>2725000</v>
      </c>
    </row>
    <row r="25" spans="2:9">
      <c r="B25" s="42">
        <v>12</v>
      </c>
      <c r="C25" s="43">
        <f t="shared" si="0"/>
        <v>46032</v>
      </c>
      <c r="D25" s="44"/>
      <c r="E25" s="45">
        <f t="shared" si="1"/>
        <v>30677.083333333332</v>
      </c>
      <c r="F25" s="46"/>
      <c r="G25" s="47">
        <f t="shared" si="3"/>
        <v>25000</v>
      </c>
      <c r="H25" s="48">
        <f t="shared" si="2"/>
        <v>5677.083333333333</v>
      </c>
      <c r="I25" s="49">
        <f t="shared" si="4"/>
        <v>2700000</v>
      </c>
    </row>
    <row r="26" spans="2:9">
      <c r="B26" s="42">
        <v>13</v>
      </c>
      <c r="C26" s="43">
        <f t="shared" si="0"/>
        <v>46063</v>
      </c>
      <c r="D26" s="44"/>
      <c r="E26" s="45">
        <f t="shared" si="1"/>
        <v>30625</v>
      </c>
      <c r="F26" s="46"/>
      <c r="G26" s="47">
        <f t="shared" si="3"/>
        <v>25000</v>
      </c>
      <c r="H26" s="48">
        <f t="shared" si="2"/>
        <v>5625</v>
      </c>
      <c r="I26" s="49">
        <f t="shared" si="4"/>
        <v>2675000</v>
      </c>
    </row>
    <row r="27" spans="2:9">
      <c r="B27" s="42">
        <v>14</v>
      </c>
      <c r="C27" s="43">
        <f t="shared" si="0"/>
        <v>46091</v>
      </c>
      <c r="D27" s="44"/>
      <c r="E27" s="45">
        <f t="shared" si="1"/>
        <v>30572.916666666668</v>
      </c>
      <c r="F27" s="46"/>
      <c r="G27" s="47">
        <f t="shared" si="3"/>
        <v>25000</v>
      </c>
      <c r="H27" s="48">
        <f t="shared" si="2"/>
        <v>5572.916666666667</v>
      </c>
      <c r="I27" s="49">
        <f t="shared" si="4"/>
        <v>2650000</v>
      </c>
    </row>
    <row r="28" spans="2:9">
      <c r="B28" s="42">
        <v>15</v>
      </c>
      <c r="C28" s="43">
        <f t="shared" si="0"/>
        <v>46122</v>
      </c>
      <c r="D28" s="44"/>
      <c r="E28" s="45">
        <f t="shared" si="1"/>
        <v>30520.833333333332</v>
      </c>
      <c r="F28" s="46"/>
      <c r="G28" s="47">
        <f t="shared" si="3"/>
        <v>25000</v>
      </c>
      <c r="H28" s="48">
        <f t="shared" si="2"/>
        <v>5520.833333333333</v>
      </c>
      <c r="I28" s="49">
        <f t="shared" si="4"/>
        <v>2625000</v>
      </c>
    </row>
    <row r="29" spans="2:9">
      <c r="B29" s="42">
        <v>16</v>
      </c>
      <c r="C29" s="43">
        <f t="shared" si="0"/>
        <v>46152</v>
      </c>
      <c r="D29" s="44"/>
      <c r="E29" s="45">
        <f t="shared" si="1"/>
        <v>30468.75</v>
      </c>
      <c r="F29" s="46"/>
      <c r="G29" s="47">
        <f t="shared" si="3"/>
        <v>25000</v>
      </c>
      <c r="H29" s="48">
        <f t="shared" si="2"/>
        <v>5468.75</v>
      </c>
      <c r="I29" s="49">
        <f t="shared" si="4"/>
        <v>2600000</v>
      </c>
    </row>
    <row r="30" spans="2:9">
      <c r="B30" s="42">
        <v>17</v>
      </c>
      <c r="C30" s="43">
        <f t="shared" si="0"/>
        <v>46183</v>
      </c>
      <c r="D30" s="44"/>
      <c r="E30" s="45">
        <f t="shared" si="1"/>
        <v>30416.666666666668</v>
      </c>
      <c r="F30" s="46"/>
      <c r="G30" s="47">
        <f t="shared" si="3"/>
        <v>25000</v>
      </c>
      <c r="H30" s="48">
        <f t="shared" si="2"/>
        <v>5416.666666666667</v>
      </c>
      <c r="I30" s="49">
        <f t="shared" si="4"/>
        <v>2575000</v>
      </c>
    </row>
    <row r="31" spans="2:9">
      <c r="B31" s="42">
        <v>18</v>
      </c>
      <c r="C31" s="43">
        <f t="shared" si="0"/>
        <v>46213</v>
      </c>
      <c r="D31" s="44"/>
      <c r="E31" s="45">
        <f t="shared" si="1"/>
        <v>30364.583333333332</v>
      </c>
      <c r="F31" s="46"/>
      <c r="G31" s="47">
        <f t="shared" si="3"/>
        <v>25000</v>
      </c>
      <c r="H31" s="48">
        <f t="shared" si="2"/>
        <v>5364.583333333333</v>
      </c>
      <c r="I31" s="49">
        <f t="shared" si="4"/>
        <v>2550000</v>
      </c>
    </row>
    <row r="32" spans="2:9">
      <c r="B32" s="42">
        <v>19</v>
      </c>
      <c r="C32" s="43">
        <f t="shared" si="0"/>
        <v>46244</v>
      </c>
      <c r="D32" s="44"/>
      <c r="E32" s="45">
        <f t="shared" si="1"/>
        <v>30312.5</v>
      </c>
      <c r="F32" s="46"/>
      <c r="G32" s="47">
        <f t="shared" si="3"/>
        <v>25000</v>
      </c>
      <c r="H32" s="48">
        <f t="shared" si="2"/>
        <v>5312.5</v>
      </c>
      <c r="I32" s="49">
        <f t="shared" si="4"/>
        <v>2525000</v>
      </c>
    </row>
    <row r="33" spans="2:9">
      <c r="B33" s="42">
        <v>20</v>
      </c>
      <c r="C33" s="43">
        <f t="shared" si="0"/>
        <v>46275</v>
      </c>
      <c r="D33" s="44"/>
      <c r="E33" s="45">
        <f t="shared" si="1"/>
        <v>30260.416666666668</v>
      </c>
      <c r="F33" s="46"/>
      <c r="G33" s="47">
        <f t="shared" si="3"/>
        <v>25000</v>
      </c>
      <c r="H33" s="48">
        <f t="shared" si="2"/>
        <v>5260.416666666667</v>
      </c>
      <c r="I33" s="49">
        <f t="shared" si="4"/>
        <v>2500000</v>
      </c>
    </row>
    <row r="34" spans="2:9">
      <c r="B34" s="42">
        <v>21</v>
      </c>
      <c r="C34" s="43">
        <f t="shared" si="0"/>
        <v>46305</v>
      </c>
      <c r="D34" s="44"/>
      <c r="E34" s="45">
        <f t="shared" si="1"/>
        <v>30208.333333333332</v>
      </c>
      <c r="F34" s="46"/>
      <c r="G34" s="47">
        <f t="shared" si="3"/>
        <v>25000</v>
      </c>
      <c r="H34" s="48">
        <f t="shared" si="2"/>
        <v>5208.333333333333</v>
      </c>
      <c r="I34" s="49">
        <f t="shared" si="4"/>
        <v>2475000</v>
      </c>
    </row>
    <row r="35" spans="2:9">
      <c r="B35" s="42">
        <v>22</v>
      </c>
      <c r="C35" s="43">
        <f t="shared" si="0"/>
        <v>46336</v>
      </c>
      <c r="D35" s="44"/>
      <c r="E35" s="45">
        <f t="shared" si="1"/>
        <v>30156.25</v>
      </c>
      <c r="F35" s="46"/>
      <c r="G35" s="47">
        <f t="shared" si="3"/>
        <v>25000</v>
      </c>
      <c r="H35" s="48">
        <f t="shared" si="2"/>
        <v>5156.25</v>
      </c>
      <c r="I35" s="49">
        <f t="shared" si="4"/>
        <v>2450000</v>
      </c>
    </row>
    <row r="36" spans="2:9">
      <c r="B36" s="42">
        <v>23</v>
      </c>
      <c r="C36" s="43">
        <f t="shared" si="0"/>
        <v>46366</v>
      </c>
      <c r="D36" s="44"/>
      <c r="E36" s="45">
        <f t="shared" si="1"/>
        <v>30104.166666666668</v>
      </c>
      <c r="F36" s="46"/>
      <c r="G36" s="47">
        <f t="shared" si="3"/>
        <v>25000</v>
      </c>
      <c r="H36" s="48">
        <f t="shared" si="2"/>
        <v>5104.166666666667</v>
      </c>
      <c r="I36" s="49">
        <f t="shared" si="4"/>
        <v>2425000</v>
      </c>
    </row>
    <row r="37" spans="2:9">
      <c r="B37" s="42">
        <v>24</v>
      </c>
      <c r="C37" s="43">
        <f t="shared" si="0"/>
        <v>46397</v>
      </c>
      <c r="D37" s="44"/>
      <c r="E37" s="45">
        <f t="shared" si="1"/>
        <v>30052.083333333332</v>
      </c>
      <c r="F37" s="46"/>
      <c r="G37" s="47">
        <f t="shared" si="3"/>
        <v>25000</v>
      </c>
      <c r="H37" s="48">
        <f t="shared" si="2"/>
        <v>5052.083333333333</v>
      </c>
      <c r="I37" s="49">
        <f t="shared" si="4"/>
        <v>2400000</v>
      </c>
    </row>
    <row r="38" spans="2:9">
      <c r="B38" s="42">
        <v>25</v>
      </c>
      <c r="C38" s="43">
        <f t="shared" si="0"/>
        <v>46428</v>
      </c>
      <c r="D38" s="44"/>
      <c r="E38" s="45">
        <f t="shared" si="1"/>
        <v>30000</v>
      </c>
      <c r="F38" s="46"/>
      <c r="G38" s="47">
        <f t="shared" si="3"/>
        <v>25000</v>
      </c>
      <c r="H38" s="48">
        <f t="shared" si="2"/>
        <v>5000</v>
      </c>
      <c r="I38" s="49">
        <f t="shared" si="4"/>
        <v>2375000</v>
      </c>
    </row>
    <row r="39" spans="2:9">
      <c r="B39" s="42">
        <v>26</v>
      </c>
      <c r="C39" s="43">
        <f t="shared" si="0"/>
        <v>46456</v>
      </c>
      <c r="D39" s="44"/>
      <c r="E39" s="45">
        <f t="shared" si="1"/>
        <v>29947.916666666668</v>
      </c>
      <c r="F39" s="46"/>
      <c r="G39" s="47">
        <f t="shared" si="3"/>
        <v>25000</v>
      </c>
      <c r="H39" s="48">
        <f t="shared" si="2"/>
        <v>4947.916666666667</v>
      </c>
      <c r="I39" s="49">
        <f t="shared" si="4"/>
        <v>2350000</v>
      </c>
    </row>
    <row r="40" spans="2:9">
      <c r="B40" s="42">
        <v>27</v>
      </c>
      <c r="C40" s="43">
        <f t="shared" si="0"/>
        <v>46487</v>
      </c>
      <c r="D40" s="44"/>
      <c r="E40" s="45">
        <f t="shared" si="1"/>
        <v>29895.833333333332</v>
      </c>
      <c r="F40" s="46"/>
      <c r="G40" s="47">
        <f t="shared" si="3"/>
        <v>25000</v>
      </c>
      <c r="H40" s="48">
        <f t="shared" si="2"/>
        <v>4895.833333333333</v>
      </c>
      <c r="I40" s="49">
        <f t="shared" si="4"/>
        <v>2325000</v>
      </c>
    </row>
    <row r="41" spans="2:9">
      <c r="B41" s="42">
        <v>28</v>
      </c>
      <c r="C41" s="43">
        <f t="shared" si="0"/>
        <v>46517</v>
      </c>
      <c r="D41" s="44"/>
      <c r="E41" s="45">
        <f t="shared" si="1"/>
        <v>29843.75</v>
      </c>
      <c r="F41" s="46"/>
      <c r="G41" s="47">
        <f t="shared" si="3"/>
        <v>25000</v>
      </c>
      <c r="H41" s="48">
        <f t="shared" si="2"/>
        <v>4843.75</v>
      </c>
      <c r="I41" s="49">
        <f t="shared" si="4"/>
        <v>2300000</v>
      </c>
    </row>
    <row r="42" spans="2:9">
      <c r="B42" s="42">
        <v>29</v>
      </c>
      <c r="C42" s="43">
        <f t="shared" si="0"/>
        <v>46548</v>
      </c>
      <c r="D42" s="44"/>
      <c r="E42" s="45">
        <f t="shared" si="1"/>
        <v>29791.666666666668</v>
      </c>
      <c r="F42" s="46"/>
      <c r="G42" s="47">
        <f t="shared" si="3"/>
        <v>25000</v>
      </c>
      <c r="H42" s="48">
        <f t="shared" si="2"/>
        <v>4791.666666666667</v>
      </c>
      <c r="I42" s="49">
        <f t="shared" si="4"/>
        <v>2275000</v>
      </c>
    </row>
    <row r="43" spans="2:9">
      <c r="B43" s="42">
        <v>30</v>
      </c>
      <c r="C43" s="43">
        <f t="shared" si="0"/>
        <v>46578</v>
      </c>
      <c r="D43" s="44"/>
      <c r="E43" s="45">
        <f t="shared" si="1"/>
        <v>29739.583333333332</v>
      </c>
      <c r="F43" s="46"/>
      <c r="G43" s="47">
        <f t="shared" si="3"/>
        <v>25000</v>
      </c>
      <c r="H43" s="48">
        <f t="shared" si="2"/>
        <v>4739.583333333333</v>
      </c>
      <c r="I43" s="49">
        <f t="shared" si="4"/>
        <v>2250000</v>
      </c>
    </row>
    <row r="44" spans="2:9">
      <c r="B44" s="42">
        <v>31</v>
      </c>
      <c r="C44" s="43">
        <f t="shared" si="0"/>
        <v>46609</v>
      </c>
      <c r="D44" s="44"/>
      <c r="E44" s="45">
        <f t="shared" si="1"/>
        <v>29687.5</v>
      </c>
      <c r="F44" s="46"/>
      <c r="G44" s="47">
        <f t="shared" si="3"/>
        <v>25000</v>
      </c>
      <c r="H44" s="48">
        <f t="shared" si="2"/>
        <v>4687.5</v>
      </c>
      <c r="I44" s="49">
        <f t="shared" si="4"/>
        <v>2225000</v>
      </c>
    </row>
    <row r="45" spans="2:9">
      <c r="B45" s="42">
        <v>32</v>
      </c>
      <c r="C45" s="43">
        <f t="shared" si="0"/>
        <v>46640</v>
      </c>
      <c r="D45" s="44"/>
      <c r="E45" s="45">
        <f t="shared" si="1"/>
        <v>29635.416666666668</v>
      </c>
      <c r="F45" s="46"/>
      <c r="G45" s="47">
        <f t="shared" si="3"/>
        <v>25000</v>
      </c>
      <c r="H45" s="48">
        <f t="shared" si="2"/>
        <v>4635.416666666667</v>
      </c>
      <c r="I45" s="49">
        <f t="shared" si="4"/>
        <v>2200000</v>
      </c>
    </row>
    <row r="46" spans="2:9">
      <c r="B46" s="42">
        <v>33</v>
      </c>
      <c r="C46" s="43">
        <f t="shared" si="0"/>
        <v>46670</v>
      </c>
      <c r="D46" s="44"/>
      <c r="E46" s="45">
        <f t="shared" si="1"/>
        <v>29583.333333333332</v>
      </c>
      <c r="F46" s="46"/>
      <c r="G46" s="47">
        <f t="shared" si="3"/>
        <v>25000</v>
      </c>
      <c r="H46" s="48">
        <f t="shared" si="2"/>
        <v>4583.333333333333</v>
      </c>
      <c r="I46" s="49">
        <f t="shared" si="4"/>
        <v>2175000</v>
      </c>
    </row>
    <row r="47" spans="2:9">
      <c r="B47" s="42">
        <v>34</v>
      </c>
      <c r="C47" s="43">
        <f t="shared" si="0"/>
        <v>46701</v>
      </c>
      <c r="D47" s="44"/>
      <c r="E47" s="45">
        <f t="shared" si="1"/>
        <v>29531.25</v>
      </c>
      <c r="F47" s="46"/>
      <c r="G47" s="47">
        <f t="shared" si="3"/>
        <v>25000</v>
      </c>
      <c r="H47" s="48">
        <f t="shared" si="2"/>
        <v>4531.25</v>
      </c>
      <c r="I47" s="49">
        <f t="shared" si="4"/>
        <v>2150000</v>
      </c>
    </row>
    <row r="48" spans="2:9">
      <c r="B48" s="42">
        <v>35</v>
      </c>
      <c r="C48" s="43">
        <f t="shared" si="0"/>
        <v>46731</v>
      </c>
      <c r="D48" s="44"/>
      <c r="E48" s="45">
        <f t="shared" si="1"/>
        <v>29479.166666666668</v>
      </c>
      <c r="F48" s="46"/>
      <c r="G48" s="47">
        <f t="shared" si="3"/>
        <v>25000</v>
      </c>
      <c r="H48" s="48">
        <f t="shared" si="2"/>
        <v>4479.166666666667</v>
      </c>
      <c r="I48" s="49">
        <f t="shared" si="4"/>
        <v>2125000</v>
      </c>
    </row>
    <row r="49" spans="2:9">
      <c r="B49" s="42">
        <v>36</v>
      </c>
      <c r="C49" s="43">
        <f t="shared" si="0"/>
        <v>46762</v>
      </c>
      <c r="D49" s="44"/>
      <c r="E49" s="45">
        <f t="shared" si="1"/>
        <v>29427.083333333332</v>
      </c>
      <c r="F49" s="46"/>
      <c r="G49" s="47">
        <f t="shared" si="3"/>
        <v>25000</v>
      </c>
      <c r="H49" s="48">
        <f t="shared" si="2"/>
        <v>4427.083333333333</v>
      </c>
      <c r="I49" s="49">
        <f t="shared" si="4"/>
        <v>2100000</v>
      </c>
    </row>
    <row r="50" spans="2:9">
      <c r="B50" s="42">
        <v>37</v>
      </c>
      <c r="C50" s="43">
        <f t="shared" si="0"/>
        <v>46793</v>
      </c>
      <c r="D50" s="44"/>
      <c r="E50" s="45">
        <f t="shared" si="1"/>
        <v>29375</v>
      </c>
      <c r="F50" s="46"/>
      <c r="G50" s="47">
        <f t="shared" si="3"/>
        <v>25000</v>
      </c>
      <c r="H50" s="48">
        <f t="shared" si="2"/>
        <v>4375</v>
      </c>
      <c r="I50" s="49">
        <f t="shared" si="4"/>
        <v>2075000</v>
      </c>
    </row>
    <row r="51" spans="2:9">
      <c r="B51" s="42">
        <v>38</v>
      </c>
      <c r="C51" s="43">
        <f t="shared" si="0"/>
        <v>46822</v>
      </c>
      <c r="D51" s="44"/>
      <c r="E51" s="45">
        <f t="shared" si="1"/>
        <v>29322.916666666668</v>
      </c>
      <c r="F51" s="46"/>
      <c r="G51" s="47">
        <f t="shared" si="3"/>
        <v>25000</v>
      </c>
      <c r="H51" s="48">
        <f t="shared" si="2"/>
        <v>4322.916666666667</v>
      </c>
      <c r="I51" s="49">
        <f t="shared" si="4"/>
        <v>2050000</v>
      </c>
    </row>
    <row r="52" spans="2:9">
      <c r="B52" s="42">
        <v>39</v>
      </c>
      <c r="C52" s="43">
        <f t="shared" si="0"/>
        <v>46853</v>
      </c>
      <c r="D52" s="44"/>
      <c r="E52" s="45">
        <f t="shared" si="1"/>
        <v>29270.833333333332</v>
      </c>
      <c r="F52" s="46"/>
      <c r="G52" s="47">
        <f t="shared" si="3"/>
        <v>25000</v>
      </c>
      <c r="H52" s="48">
        <f t="shared" si="2"/>
        <v>4270.833333333333</v>
      </c>
      <c r="I52" s="49">
        <f t="shared" si="4"/>
        <v>2025000</v>
      </c>
    </row>
    <row r="53" spans="2:9">
      <c r="B53" s="42">
        <v>40</v>
      </c>
      <c r="C53" s="43">
        <f t="shared" si="0"/>
        <v>46883</v>
      </c>
      <c r="D53" s="44"/>
      <c r="E53" s="45">
        <f t="shared" si="1"/>
        <v>29218.75</v>
      </c>
      <c r="F53" s="46"/>
      <c r="G53" s="47">
        <f t="shared" si="3"/>
        <v>25000</v>
      </c>
      <c r="H53" s="48">
        <f t="shared" si="2"/>
        <v>4218.75</v>
      </c>
      <c r="I53" s="49">
        <f t="shared" si="4"/>
        <v>2000000</v>
      </c>
    </row>
    <row r="54" spans="2:9">
      <c r="B54" s="42">
        <v>41</v>
      </c>
      <c r="C54" s="43">
        <f t="shared" si="0"/>
        <v>46914</v>
      </c>
      <c r="D54" s="44"/>
      <c r="E54" s="45">
        <f t="shared" si="1"/>
        <v>29166.666666666668</v>
      </c>
      <c r="F54" s="46"/>
      <c r="G54" s="47">
        <f t="shared" si="3"/>
        <v>25000</v>
      </c>
      <c r="H54" s="48">
        <f t="shared" si="2"/>
        <v>4166.666666666667</v>
      </c>
      <c r="I54" s="49">
        <f t="shared" si="4"/>
        <v>1975000</v>
      </c>
    </row>
    <row r="55" spans="2:9">
      <c r="B55" s="42">
        <v>42</v>
      </c>
      <c r="C55" s="43">
        <f t="shared" si="0"/>
        <v>46944</v>
      </c>
      <c r="D55" s="44"/>
      <c r="E55" s="45">
        <f t="shared" si="1"/>
        <v>29114.583333333332</v>
      </c>
      <c r="F55" s="46"/>
      <c r="G55" s="47">
        <f t="shared" si="3"/>
        <v>25000</v>
      </c>
      <c r="H55" s="48">
        <f t="shared" si="2"/>
        <v>4114.583333333333</v>
      </c>
      <c r="I55" s="49">
        <f t="shared" si="4"/>
        <v>1950000</v>
      </c>
    </row>
    <row r="56" spans="2:9">
      <c r="B56" s="42">
        <v>43</v>
      </c>
      <c r="C56" s="43">
        <f t="shared" si="0"/>
        <v>46975</v>
      </c>
      <c r="D56" s="44"/>
      <c r="E56" s="45">
        <f t="shared" si="1"/>
        <v>29062.5</v>
      </c>
      <c r="F56" s="46"/>
      <c r="G56" s="47">
        <f t="shared" si="3"/>
        <v>25000</v>
      </c>
      <c r="H56" s="48">
        <f t="shared" si="2"/>
        <v>4062.5</v>
      </c>
      <c r="I56" s="49">
        <f t="shared" si="4"/>
        <v>1925000</v>
      </c>
    </row>
    <row r="57" spans="2:9">
      <c r="B57" s="42">
        <v>44</v>
      </c>
      <c r="C57" s="43">
        <f t="shared" si="0"/>
        <v>47006</v>
      </c>
      <c r="D57" s="44"/>
      <c r="E57" s="45">
        <f t="shared" si="1"/>
        <v>29010.416666666668</v>
      </c>
      <c r="F57" s="46"/>
      <c r="G57" s="47">
        <f t="shared" si="3"/>
        <v>25000</v>
      </c>
      <c r="H57" s="48">
        <f t="shared" si="2"/>
        <v>4010.4166666666665</v>
      </c>
      <c r="I57" s="49">
        <f t="shared" si="4"/>
        <v>1900000</v>
      </c>
    </row>
    <row r="58" spans="2:9">
      <c r="B58" s="42">
        <v>45</v>
      </c>
      <c r="C58" s="43">
        <f t="shared" si="0"/>
        <v>47036</v>
      </c>
      <c r="D58" s="44"/>
      <c r="E58" s="45">
        <f t="shared" si="1"/>
        <v>28958.333333333332</v>
      </c>
      <c r="F58" s="46"/>
      <c r="G58" s="47">
        <f t="shared" si="3"/>
        <v>25000</v>
      </c>
      <c r="H58" s="48">
        <f t="shared" si="2"/>
        <v>3958.3333333333335</v>
      </c>
      <c r="I58" s="49">
        <f t="shared" si="4"/>
        <v>1875000</v>
      </c>
    </row>
    <row r="59" spans="2:9">
      <c r="B59" s="42">
        <v>46</v>
      </c>
      <c r="C59" s="43">
        <f t="shared" si="0"/>
        <v>47067</v>
      </c>
      <c r="D59" s="44"/>
      <c r="E59" s="45">
        <f t="shared" si="1"/>
        <v>28906.25</v>
      </c>
      <c r="F59" s="46"/>
      <c r="G59" s="47">
        <f t="shared" si="3"/>
        <v>25000</v>
      </c>
      <c r="H59" s="48">
        <f t="shared" si="2"/>
        <v>3906.25</v>
      </c>
      <c r="I59" s="49">
        <f t="shared" si="4"/>
        <v>1850000</v>
      </c>
    </row>
    <row r="60" spans="2:9">
      <c r="B60" s="42">
        <v>47</v>
      </c>
      <c r="C60" s="43">
        <f t="shared" si="0"/>
        <v>47097</v>
      </c>
      <c r="D60" s="44"/>
      <c r="E60" s="45">
        <f t="shared" si="1"/>
        <v>28854.166666666668</v>
      </c>
      <c r="F60" s="46"/>
      <c r="G60" s="47">
        <f t="shared" si="3"/>
        <v>25000</v>
      </c>
      <c r="H60" s="48">
        <f t="shared" si="2"/>
        <v>3854.1666666666665</v>
      </c>
      <c r="I60" s="49">
        <f t="shared" si="4"/>
        <v>1825000</v>
      </c>
    </row>
    <row r="61" spans="2:9">
      <c r="B61" s="42">
        <v>48</v>
      </c>
      <c r="C61" s="43">
        <f t="shared" si="0"/>
        <v>47128</v>
      </c>
      <c r="D61" s="44"/>
      <c r="E61" s="45">
        <f t="shared" si="1"/>
        <v>28802.083333333332</v>
      </c>
      <c r="F61" s="46"/>
      <c r="G61" s="47">
        <f t="shared" si="3"/>
        <v>25000</v>
      </c>
      <c r="H61" s="48">
        <f t="shared" si="2"/>
        <v>3802.0833333333335</v>
      </c>
      <c r="I61" s="49">
        <f t="shared" si="4"/>
        <v>1800000</v>
      </c>
    </row>
    <row r="62" spans="2:9">
      <c r="B62" s="42">
        <v>49</v>
      </c>
      <c r="C62" s="43">
        <f t="shared" si="0"/>
        <v>47159</v>
      </c>
      <c r="D62" s="44"/>
      <c r="E62" s="45">
        <f t="shared" si="1"/>
        <v>28750</v>
      </c>
      <c r="F62" s="46"/>
      <c r="G62" s="47">
        <f t="shared" si="3"/>
        <v>25000</v>
      </c>
      <c r="H62" s="48">
        <f t="shared" si="2"/>
        <v>3750</v>
      </c>
      <c r="I62" s="49">
        <f t="shared" si="4"/>
        <v>1775000</v>
      </c>
    </row>
    <row r="63" spans="2:9">
      <c r="B63" s="42">
        <v>50</v>
      </c>
      <c r="C63" s="43">
        <f t="shared" si="0"/>
        <v>47187</v>
      </c>
      <c r="D63" s="44"/>
      <c r="E63" s="45">
        <f t="shared" si="1"/>
        <v>28697.916666666668</v>
      </c>
      <c r="F63" s="46"/>
      <c r="G63" s="47">
        <f t="shared" si="3"/>
        <v>25000</v>
      </c>
      <c r="H63" s="48">
        <f t="shared" si="2"/>
        <v>3697.9166666666665</v>
      </c>
      <c r="I63" s="49">
        <f t="shared" si="4"/>
        <v>1750000</v>
      </c>
    </row>
    <row r="64" spans="2:9">
      <c r="B64" s="42">
        <v>51</v>
      </c>
      <c r="C64" s="43">
        <f t="shared" si="0"/>
        <v>47218</v>
      </c>
      <c r="D64" s="44"/>
      <c r="E64" s="45">
        <f t="shared" si="1"/>
        <v>28645.833333333332</v>
      </c>
      <c r="F64" s="46"/>
      <c r="G64" s="47">
        <f t="shared" si="3"/>
        <v>25000</v>
      </c>
      <c r="H64" s="48">
        <f t="shared" si="2"/>
        <v>3645.8333333333335</v>
      </c>
      <c r="I64" s="49">
        <f t="shared" si="4"/>
        <v>1725000</v>
      </c>
    </row>
    <row r="65" spans="2:9">
      <c r="B65" s="42">
        <v>52</v>
      </c>
      <c r="C65" s="43">
        <f t="shared" si="0"/>
        <v>47248</v>
      </c>
      <c r="D65" s="44"/>
      <c r="E65" s="45">
        <f t="shared" si="1"/>
        <v>28593.75</v>
      </c>
      <c r="F65" s="46"/>
      <c r="G65" s="47">
        <f t="shared" si="3"/>
        <v>25000</v>
      </c>
      <c r="H65" s="48">
        <f t="shared" si="2"/>
        <v>3593.75</v>
      </c>
      <c r="I65" s="49">
        <f t="shared" si="4"/>
        <v>1700000</v>
      </c>
    </row>
    <row r="66" spans="2:9">
      <c r="B66" s="42">
        <v>53</v>
      </c>
      <c r="C66" s="43">
        <f t="shared" si="0"/>
        <v>47279</v>
      </c>
      <c r="D66" s="44"/>
      <c r="E66" s="45">
        <f t="shared" si="1"/>
        <v>28541.666666666668</v>
      </c>
      <c r="F66" s="46"/>
      <c r="G66" s="47">
        <f t="shared" si="3"/>
        <v>25000</v>
      </c>
      <c r="H66" s="48">
        <f t="shared" si="2"/>
        <v>3541.6666666666665</v>
      </c>
      <c r="I66" s="49">
        <f t="shared" si="4"/>
        <v>1675000</v>
      </c>
    </row>
    <row r="67" spans="2:9">
      <c r="B67" s="42">
        <v>54</v>
      </c>
      <c r="C67" s="43">
        <f t="shared" si="0"/>
        <v>47309</v>
      </c>
      <c r="D67" s="44"/>
      <c r="E67" s="45">
        <f t="shared" si="1"/>
        <v>28489.583333333332</v>
      </c>
      <c r="F67" s="46"/>
      <c r="G67" s="47">
        <f t="shared" si="3"/>
        <v>25000</v>
      </c>
      <c r="H67" s="48">
        <f t="shared" si="2"/>
        <v>3489.5833333333335</v>
      </c>
      <c r="I67" s="49">
        <f t="shared" si="4"/>
        <v>1650000</v>
      </c>
    </row>
    <row r="68" spans="2:9">
      <c r="B68" s="42">
        <v>55</v>
      </c>
      <c r="C68" s="43">
        <f t="shared" si="0"/>
        <v>47340</v>
      </c>
      <c r="D68" s="44"/>
      <c r="E68" s="45">
        <f t="shared" si="1"/>
        <v>28437.5</v>
      </c>
      <c r="F68" s="46"/>
      <c r="G68" s="47">
        <f t="shared" si="3"/>
        <v>25000</v>
      </c>
      <c r="H68" s="48">
        <f t="shared" si="2"/>
        <v>3437.5</v>
      </c>
      <c r="I68" s="49">
        <f t="shared" si="4"/>
        <v>1625000</v>
      </c>
    </row>
    <row r="69" spans="2:9">
      <c r="B69" s="42">
        <v>56</v>
      </c>
      <c r="C69" s="43">
        <f t="shared" si="0"/>
        <v>47371</v>
      </c>
      <c r="D69" s="44"/>
      <c r="E69" s="45">
        <f t="shared" si="1"/>
        <v>28385.416666666668</v>
      </c>
      <c r="F69" s="46"/>
      <c r="G69" s="47">
        <f t="shared" si="3"/>
        <v>25000</v>
      </c>
      <c r="H69" s="48">
        <f t="shared" si="2"/>
        <v>3385.4166666666665</v>
      </c>
      <c r="I69" s="49">
        <f t="shared" si="4"/>
        <v>1600000</v>
      </c>
    </row>
    <row r="70" spans="2:9">
      <c r="B70" s="42">
        <v>57</v>
      </c>
      <c r="C70" s="43">
        <f t="shared" si="0"/>
        <v>47401</v>
      </c>
      <c r="D70" s="44"/>
      <c r="E70" s="45">
        <f t="shared" si="1"/>
        <v>28333.333333333332</v>
      </c>
      <c r="F70" s="46"/>
      <c r="G70" s="47">
        <f t="shared" si="3"/>
        <v>25000</v>
      </c>
      <c r="H70" s="48">
        <f t="shared" si="2"/>
        <v>3333.3333333333335</v>
      </c>
      <c r="I70" s="49">
        <f t="shared" si="4"/>
        <v>1575000</v>
      </c>
    </row>
    <row r="71" spans="2:9">
      <c r="B71" s="42">
        <v>58</v>
      </c>
      <c r="C71" s="43">
        <f t="shared" si="0"/>
        <v>47432</v>
      </c>
      <c r="D71" s="44"/>
      <c r="E71" s="45">
        <f t="shared" si="1"/>
        <v>28281.25</v>
      </c>
      <c r="F71" s="46"/>
      <c r="G71" s="47">
        <f t="shared" si="3"/>
        <v>25000</v>
      </c>
      <c r="H71" s="48">
        <f t="shared" si="2"/>
        <v>3281.25</v>
      </c>
      <c r="I71" s="49">
        <f t="shared" si="4"/>
        <v>1550000</v>
      </c>
    </row>
    <row r="72" spans="2:9">
      <c r="B72" s="42">
        <v>59</v>
      </c>
      <c r="C72" s="43">
        <f t="shared" si="0"/>
        <v>47462</v>
      </c>
      <c r="D72" s="44"/>
      <c r="E72" s="45">
        <f t="shared" si="1"/>
        <v>28229.166666666668</v>
      </c>
      <c r="F72" s="46"/>
      <c r="G72" s="47">
        <f t="shared" si="3"/>
        <v>25000</v>
      </c>
      <c r="H72" s="48">
        <f t="shared" si="2"/>
        <v>3229.1666666666665</v>
      </c>
      <c r="I72" s="49">
        <f t="shared" si="4"/>
        <v>1525000</v>
      </c>
    </row>
    <row r="73" spans="2:9">
      <c r="B73" s="42">
        <v>60</v>
      </c>
      <c r="C73" s="43">
        <f t="shared" si="0"/>
        <v>47493</v>
      </c>
      <c r="D73" s="44"/>
      <c r="E73" s="45">
        <f t="shared" si="1"/>
        <v>28177.083333333332</v>
      </c>
      <c r="F73" s="46"/>
      <c r="G73" s="47">
        <f t="shared" si="3"/>
        <v>25000</v>
      </c>
      <c r="H73" s="48">
        <f t="shared" si="2"/>
        <v>3177.0833333333335</v>
      </c>
      <c r="I73" s="49">
        <f t="shared" si="4"/>
        <v>1500000</v>
      </c>
    </row>
    <row r="74" spans="2:9">
      <c r="B74" s="42">
        <v>61</v>
      </c>
      <c r="C74" s="43">
        <f t="shared" si="0"/>
        <v>47524</v>
      </c>
      <c r="D74" s="44"/>
      <c r="E74" s="45">
        <f t="shared" si="1"/>
        <v>28125</v>
      </c>
      <c r="F74" s="46"/>
      <c r="G74" s="47">
        <f t="shared" si="3"/>
        <v>25000</v>
      </c>
      <c r="H74" s="48">
        <f t="shared" si="2"/>
        <v>3125</v>
      </c>
      <c r="I74" s="49">
        <f t="shared" si="4"/>
        <v>1475000</v>
      </c>
    </row>
    <row r="75" spans="2:9">
      <c r="B75" s="42">
        <v>62</v>
      </c>
      <c r="C75" s="43">
        <f t="shared" si="0"/>
        <v>47552</v>
      </c>
      <c r="D75" s="44"/>
      <c r="E75" s="45">
        <f t="shared" si="1"/>
        <v>28072.916666666668</v>
      </c>
      <c r="F75" s="46"/>
      <c r="G75" s="47">
        <f t="shared" si="3"/>
        <v>25000</v>
      </c>
      <c r="H75" s="48">
        <f t="shared" si="2"/>
        <v>3072.9166666666665</v>
      </c>
      <c r="I75" s="49">
        <f t="shared" si="4"/>
        <v>1450000</v>
      </c>
    </row>
    <row r="76" spans="2:9">
      <c r="B76" s="42">
        <v>63</v>
      </c>
      <c r="C76" s="43">
        <f t="shared" si="0"/>
        <v>47583</v>
      </c>
      <c r="D76" s="44"/>
      <c r="E76" s="45">
        <f t="shared" si="1"/>
        <v>28020.833333333332</v>
      </c>
      <c r="F76" s="46"/>
      <c r="G76" s="47">
        <f t="shared" si="3"/>
        <v>25000</v>
      </c>
      <c r="H76" s="48">
        <f t="shared" si="2"/>
        <v>3020.8333333333335</v>
      </c>
      <c r="I76" s="49">
        <f t="shared" si="4"/>
        <v>1425000</v>
      </c>
    </row>
    <row r="77" spans="2:9">
      <c r="B77" s="42">
        <v>64</v>
      </c>
      <c r="C77" s="43">
        <f t="shared" si="0"/>
        <v>47613</v>
      </c>
      <c r="D77" s="44"/>
      <c r="E77" s="45">
        <f t="shared" si="1"/>
        <v>27968.75</v>
      </c>
      <c r="F77" s="46"/>
      <c r="G77" s="47">
        <f t="shared" si="3"/>
        <v>25000</v>
      </c>
      <c r="H77" s="48">
        <f t="shared" si="2"/>
        <v>2968.75</v>
      </c>
      <c r="I77" s="49">
        <f t="shared" si="4"/>
        <v>1400000</v>
      </c>
    </row>
    <row r="78" spans="2:9">
      <c r="B78" s="42">
        <v>65</v>
      </c>
      <c r="C78" s="43">
        <f t="shared" si="0"/>
        <v>47644</v>
      </c>
      <c r="D78" s="44"/>
      <c r="E78" s="45">
        <f t="shared" si="1"/>
        <v>27916.666666666668</v>
      </c>
      <c r="F78" s="46"/>
      <c r="G78" s="47">
        <f t="shared" si="3"/>
        <v>25000</v>
      </c>
      <c r="H78" s="48">
        <f t="shared" si="2"/>
        <v>2916.6666666666665</v>
      </c>
      <c r="I78" s="49">
        <f t="shared" si="4"/>
        <v>1375000</v>
      </c>
    </row>
    <row r="79" spans="2:9">
      <c r="B79" s="42">
        <v>66</v>
      </c>
      <c r="C79" s="43">
        <f t="shared" ref="C79:C133" si="5">IF(B79&lt;=$D$9,EDATE(C78,1),"")</f>
        <v>47674</v>
      </c>
      <c r="D79" s="44"/>
      <c r="E79" s="45">
        <f t="shared" ref="E79:E133" si="6">IF(C79&lt;&gt;"",G79+H79,"")</f>
        <v>27864.583333333332</v>
      </c>
      <c r="F79" s="46"/>
      <c r="G79" s="47">
        <f t="shared" si="3"/>
        <v>25000</v>
      </c>
      <c r="H79" s="48">
        <f t="shared" ref="H79:H133" si="7">IF(C79&lt;&gt;"",I78*($G$7/100)/12,"")</f>
        <v>2864.5833333333335</v>
      </c>
      <c r="I79" s="49">
        <f t="shared" si="4"/>
        <v>1350000</v>
      </c>
    </row>
    <row r="80" spans="2:9">
      <c r="B80" s="42">
        <v>67</v>
      </c>
      <c r="C80" s="43">
        <f t="shared" si="5"/>
        <v>47705</v>
      </c>
      <c r="D80" s="44"/>
      <c r="E80" s="45">
        <f t="shared" si="6"/>
        <v>27812.5</v>
      </c>
      <c r="F80" s="46"/>
      <c r="G80" s="47">
        <f t="shared" ref="G80:G133" si="8">IF(C80&lt;&gt;"",G79,"")</f>
        <v>25000</v>
      </c>
      <c r="H80" s="48">
        <f t="shared" si="7"/>
        <v>2812.5</v>
      </c>
      <c r="I80" s="49">
        <f t="shared" ref="I80:I133" si="9">IF(C80&lt;&gt;"",I79-G80,"")</f>
        <v>1325000</v>
      </c>
    </row>
    <row r="81" spans="2:9">
      <c r="B81" s="42">
        <v>68</v>
      </c>
      <c r="C81" s="43">
        <f t="shared" si="5"/>
        <v>47736</v>
      </c>
      <c r="D81" s="44"/>
      <c r="E81" s="45">
        <f t="shared" si="6"/>
        <v>27760.416666666668</v>
      </c>
      <c r="F81" s="46"/>
      <c r="G81" s="47">
        <f t="shared" si="8"/>
        <v>25000</v>
      </c>
      <c r="H81" s="48">
        <f t="shared" si="7"/>
        <v>2760.4166666666665</v>
      </c>
      <c r="I81" s="49">
        <f t="shared" si="9"/>
        <v>1300000</v>
      </c>
    </row>
    <row r="82" spans="2:9">
      <c r="B82" s="42">
        <v>69</v>
      </c>
      <c r="C82" s="43">
        <f t="shared" si="5"/>
        <v>47766</v>
      </c>
      <c r="D82" s="44"/>
      <c r="E82" s="45">
        <f t="shared" si="6"/>
        <v>27708.333333333332</v>
      </c>
      <c r="F82" s="46"/>
      <c r="G82" s="47">
        <f t="shared" si="8"/>
        <v>25000</v>
      </c>
      <c r="H82" s="48">
        <f t="shared" si="7"/>
        <v>2708.3333333333335</v>
      </c>
      <c r="I82" s="49">
        <f t="shared" si="9"/>
        <v>1275000</v>
      </c>
    </row>
    <row r="83" spans="2:9">
      <c r="B83" s="42">
        <v>70</v>
      </c>
      <c r="C83" s="43">
        <f t="shared" si="5"/>
        <v>47797</v>
      </c>
      <c r="D83" s="44"/>
      <c r="E83" s="45">
        <f t="shared" si="6"/>
        <v>27656.25</v>
      </c>
      <c r="F83" s="46"/>
      <c r="G83" s="47">
        <f t="shared" si="8"/>
        <v>25000</v>
      </c>
      <c r="H83" s="48">
        <f t="shared" si="7"/>
        <v>2656.25</v>
      </c>
      <c r="I83" s="49">
        <f t="shared" si="9"/>
        <v>1250000</v>
      </c>
    </row>
    <row r="84" spans="2:9">
      <c r="B84" s="42">
        <v>71</v>
      </c>
      <c r="C84" s="43">
        <f t="shared" si="5"/>
        <v>47827</v>
      </c>
      <c r="D84" s="44"/>
      <c r="E84" s="45">
        <f t="shared" si="6"/>
        <v>27604.166666666668</v>
      </c>
      <c r="F84" s="46"/>
      <c r="G84" s="47">
        <f t="shared" si="8"/>
        <v>25000</v>
      </c>
      <c r="H84" s="48">
        <f t="shared" si="7"/>
        <v>2604.1666666666665</v>
      </c>
      <c r="I84" s="49">
        <f t="shared" si="9"/>
        <v>1225000</v>
      </c>
    </row>
    <row r="85" spans="2:9">
      <c r="B85" s="42">
        <v>72</v>
      </c>
      <c r="C85" s="43">
        <f t="shared" si="5"/>
        <v>47858</v>
      </c>
      <c r="D85" s="44"/>
      <c r="E85" s="45">
        <f t="shared" si="6"/>
        <v>27552.083333333332</v>
      </c>
      <c r="F85" s="46"/>
      <c r="G85" s="47">
        <f t="shared" si="8"/>
        <v>25000</v>
      </c>
      <c r="H85" s="48">
        <f t="shared" si="7"/>
        <v>2552.0833333333335</v>
      </c>
      <c r="I85" s="49">
        <f t="shared" si="9"/>
        <v>1200000</v>
      </c>
    </row>
    <row r="86" spans="2:9">
      <c r="B86" s="42">
        <v>73</v>
      </c>
      <c r="C86" s="43">
        <f t="shared" si="5"/>
        <v>47889</v>
      </c>
      <c r="D86" s="44"/>
      <c r="E86" s="45">
        <f t="shared" si="6"/>
        <v>27500</v>
      </c>
      <c r="F86" s="46"/>
      <c r="G86" s="47">
        <f t="shared" si="8"/>
        <v>25000</v>
      </c>
      <c r="H86" s="48">
        <f t="shared" si="7"/>
        <v>2500</v>
      </c>
      <c r="I86" s="49">
        <f t="shared" si="9"/>
        <v>1175000</v>
      </c>
    </row>
    <row r="87" spans="2:9">
      <c r="B87" s="42">
        <v>74</v>
      </c>
      <c r="C87" s="43">
        <f t="shared" si="5"/>
        <v>47917</v>
      </c>
      <c r="D87" s="44"/>
      <c r="E87" s="45">
        <f t="shared" si="6"/>
        <v>27447.916666666668</v>
      </c>
      <c r="F87" s="46"/>
      <c r="G87" s="47">
        <f t="shared" si="8"/>
        <v>25000</v>
      </c>
      <c r="H87" s="48">
        <f t="shared" si="7"/>
        <v>2447.9166666666665</v>
      </c>
      <c r="I87" s="49">
        <f t="shared" si="9"/>
        <v>1150000</v>
      </c>
    </row>
    <row r="88" spans="2:9">
      <c r="B88" s="42">
        <v>75</v>
      </c>
      <c r="C88" s="43">
        <f t="shared" si="5"/>
        <v>47948</v>
      </c>
      <c r="D88" s="44"/>
      <c r="E88" s="45">
        <f t="shared" si="6"/>
        <v>27395.833333333332</v>
      </c>
      <c r="F88" s="46"/>
      <c r="G88" s="47">
        <f t="shared" si="8"/>
        <v>25000</v>
      </c>
      <c r="H88" s="48">
        <f t="shared" si="7"/>
        <v>2395.8333333333335</v>
      </c>
      <c r="I88" s="49">
        <f t="shared" si="9"/>
        <v>1125000</v>
      </c>
    </row>
    <row r="89" spans="2:9">
      <c r="B89" s="42">
        <v>76</v>
      </c>
      <c r="C89" s="43">
        <f t="shared" si="5"/>
        <v>47978</v>
      </c>
      <c r="D89" s="44"/>
      <c r="E89" s="45">
        <f t="shared" si="6"/>
        <v>27343.75</v>
      </c>
      <c r="F89" s="46"/>
      <c r="G89" s="47">
        <f t="shared" si="8"/>
        <v>25000</v>
      </c>
      <c r="H89" s="48">
        <f t="shared" si="7"/>
        <v>2343.75</v>
      </c>
      <c r="I89" s="49">
        <f t="shared" si="9"/>
        <v>1100000</v>
      </c>
    </row>
    <row r="90" spans="2:9">
      <c r="B90" s="42">
        <v>77</v>
      </c>
      <c r="C90" s="43">
        <f t="shared" si="5"/>
        <v>48009</v>
      </c>
      <c r="D90" s="44"/>
      <c r="E90" s="45">
        <f t="shared" si="6"/>
        <v>27291.666666666668</v>
      </c>
      <c r="F90" s="46"/>
      <c r="G90" s="47">
        <f t="shared" si="8"/>
        <v>25000</v>
      </c>
      <c r="H90" s="48">
        <f t="shared" si="7"/>
        <v>2291.6666666666665</v>
      </c>
      <c r="I90" s="49">
        <f t="shared" si="9"/>
        <v>1075000</v>
      </c>
    </row>
    <row r="91" spans="2:9">
      <c r="B91" s="42">
        <v>78</v>
      </c>
      <c r="C91" s="43">
        <f t="shared" si="5"/>
        <v>48039</v>
      </c>
      <c r="D91" s="44"/>
      <c r="E91" s="45">
        <f t="shared" si="6"/>
        <v>27239.583333333332</v>
      </c>
      <c r="F91" s="46"/>
      <c r="G91" s="47">
        <f t="shared" si="8"/>
        <v>25000</v>
      </c>
      <c r="H91" s="48">
        <f t="shared" si="7"/>
        <v>2239.5833333333335</v>
      </c>
      <c r="I91" s="49">
        <f t="shared" si="9"/>
        <v>1050000</v>
      </c>
    </row>
    <row r="92" spans="2:9">
      <c r="B92" s="42">
        <v>79</v>
      </c>
      <c r="C92" s="43">
        <f t="shared" si="5"/>
        <v>48070</v>
      </c>
      <c r="D92" s="44"/>
      <c r="E92" s="45">
        <f t="shared" si="6"/>
        <v>27187.5</v>
      </c>
      <c r="F92" s="46"/>
      <c r="G92" s="47">
        <f t="shared" si="8"/>
        <v>25000</v>
      </c>
      <c r="H92" s="48">
        <f t="shared" si="7"/>
        <v>2187.5</v>
      </c>
      <c r="I92" s="49">
        <f t="shared" si="9"/>
        <v>1025000</v>
      </c>
    </row>
    <row r="93" spans="2:9">
      <c r="B93" s="42">
        <v>80</v>
      </c>
      <c r="C93" s="43">
        <f t="shared" si="5"/>
        <v>48101</v>
      </c>
      <c r="D93" s="44"/>
      <c r="E93" s="45">
        <f t="shared" si="6"/>
        <v>27135.416666666668</v>
      </c>
      <c r="F93" s="46"/>
      <c r="G93" s="47">
        <f t="shared" si="8"/>
        <v>25000</v>
      </c>
      <c r="H93" s="48">
        <f t="shared" si="7"/>
        <v>2135.4166666666665</v>
      </c>
      <c r="I93" s="49">
        <f t="shared" si="9"/>
        <v>1000000</v>
      </c>
    </row>
    <row r="94" spans="2:9">
      <c r="B94" s="42">
        <v>81</v>
      </c>
      <c r="C94" s="43">
        <f t="shared" si="5"/>
        <v>48131</v>
      </c>
      <c r="D94" s="44"/>
      <c r="E94" s="45">
        <f t="shared" si="6"/>
        <v>27083.333333333332</v>
      </c>
      <c r="F94" s="46"/>
      <c r="G94" s="47">
        <f t="shared" si="8"/>
        <v>25000</v>
      </c>
      <c r="H94" s="48">
        <f t="shared" si="7"/>
        <v>2083.3333333333335</v>
      </c>
      <c r="I94" s="49">
        <f t="shared" si="9"/>
        <v>975000</v>
      </c>
    </row>
    <row r="95" spans="2:9">
      <c r="B95" s="42">
        <v>82</v>
      </c>
      <c r="C95" s="43">
        <f t="shared" si="5"/>
        <v>48162</v>
      </c>
      <c r="D95" s="44"/>
      <c r="E95" s="45">
        <f t="shared" si="6"/>
        <v>27031.25</v>
      </c>
      <c r="F95" s="46"/>
      <c r="G95" s="47">
        <f t="shared" si="8"/>
        <v>25000</v>
      </c>
      <c r="H95" s="48">
        <f t="shared" si="7"/>
        <v>2031.25</v>
      </c>
      <c r="I95" s="49">
        <f t="shared" si="9"/>
        <v>950000</v>
      </c>
    </row>
    <row r="96" spans="2:9">
      <c r="B96" s="42">
        <v>83</v>
      </c>
      <c r="C96" s="43">
        <f t="shared" si="5"/>
        <v>48192</v>
      </c>
      <c r="D96" s="44"/>
      <c r="E96" s="45">
        <f t="shared" si="6"/>
        <v>26979.166666666668</v>
      </c>
      <c r="F96" s="46"/>
      <c r="G96" s="47">
        <f t="shared" si="8"/>
        <v>25000</v>
      </c>
      <c r="H96" s="48">
        <f t="shared" si="7"/>
        <v>1979.1666666666667</v>
      </c>
      <c r="I96" s="49">
        <f t="shared" si="9"/>
        <v>925000</v>
      </c>
    </row>
    <row r="97" spans="2:9">
      <c r="B97" s="42">
        <v>84</v>
      </c>
      <c r="C97" s="43">
        <f t="shared" si="5"/>
        <v>48223</v>
      </c>
      <c r="D97" s="44"/>
      <c r="E97" s="45">
        <f t="shared" si="6"/>
        <v>26927.083333333332</v>
      </c>
      <c r="F97" s="46"/>
      <c r="G97" s="47">
        <f t="shared" si="8"/>
        <v>25000</v>
      </c>
      <c r="H97" s="48">
        <f t="shared" si="7"/>
        <v>1927.0833333333333</v>
      </c>
      <c r="I97" s="49">
        <f t="shared" si="9"/>
        <v>900000</v>
      </c>
    </row>
    <row r="98" spans="2:9">
      <c r="B98" s="42">
        <v>85</v>
      </c>
      <c r="C98" s="43">
        <f t="shared" si="5"/>
        <v>48254</v>
      </c>
      <c r="D98" s="44"/>
      <c r="E98" s="45">
        <f t="shared" si="6"/>
        <v>26875</v>
      </c>
      <c r="F98" s="46"/>
      <c r="G98" s="47">
        <f t="shared" si="8"/>
        <v>25000</v>
      </c>
      <c r="H98" s="48">
        <f t="shared" si="7"/>
        <v>1875</v>
      </c>
      <c r="I98" s="49">
        <f t="shared" si="9"/>
        <v>875000</v>
      </c>
    </row>
    <row r="99" spans="2:9">
      <c r="B99" s="42">
        <v>86</v>
      </c>
      <c r="C99" s="43">
        <f t="shared" si="5"/>
        <v>48283</v>
      </c>
      <c r="D99" s="44"/>
      <c r="E99" s="45">
        <f t="shared" si="6"/>
        <v>26822.916666666668</v>
      </c>
      <c r="F99" s="46"/>
      <c r="G99" s="47">
        <f t="shared" si="8"/>
        <v>25000</v>
      </c>
      <c r="H99" s="48">
        <f t="shared" si="7"/>
        <v>1822.9166666666667</v>
      </c>
      <c r="I99" s="49">
        <f t="shared" si="9"/>
        <v>850000</v>
      </c>
    </row>
    <row r="100" spans="2:9">
      <c r="B100" s="42">
        <v>87</v>
      </c>
      <c r="C100" s="43">
        <f t="shared" si="5"/>
        <v>48314</v>
      </c>
      <c r="D100" s="44"/>
      <c r="E100" s="45">
        <f t="shared" si="6"/>
        <v>26770.833333333332</v>
      </c>
      <c r="F100" s="46"/>
      <c r="G100" s="47">
        <f t="shared" si="8"/>
        <v>25000</v>
      </c>
      <c r="H100" s="48">
        <f t="shared" si="7"/>
        <v>1770.8333333333333</v>
      </c>
      <c r="I100" s="49">
        <f t="shared" si="9"/>
        <v>825000</v>
      </c>
    </row>
    <row r="101" spans="2:9">
      <c r="B101" s="42">
        <v>88</v>
      </c>
      <c r="C101" s="43">
        <f t="shared" si="5"/>
        <v>48344</v>
      </c>
      <c r="D101" s="44"/>
      <c r="E101" s="45">
        <f t="shared" si="6"/>
        <v>26718.75</v>
      </c>
      <c r="F101" s="46"/>
      <c r="G101" s="47">
        <f t="shared" si="8"/>
        <v>25000</v>
      </c>
      <c r="H101" s="48">
        <f t="shared" si="7"/>
        <v>1718.75</v>
      </c>
      <c r="I101" s="49">
        <f t="shared" si="9"/>
        <v>800000</v>
      </c>
    </row>
    <row r="102" spans="2:9">
      <c r="B102" s="42">
        <v>89</v>
      </c>
      <c r="C102" s="43">
        <f t="shared" si="5"/>
        <v>48375</v>
      </c>
      <c r="D102" s="44"/>
      <c r="E102" s="45">
        <f t="shared" si="6"/>
        <v>26666.666666666668</v>
      </c>
      <c r="F102" s="46"/>
      <c r="G102" s="47">
        <f t="shared" si="8"/>
        <v>25000</v>
      </c>
      <c r="H102" s="48">
        <f t="shared" si="7"/>
        <v>1666.6666666666667</v>
      </c>
      <c r="I102" s="49">
        <f t="shared" si="9"/>
        <v>775000</v>
      </c>
    </row>
    <row r="103" spans="2:9">
      <c r="B103" s="42">
        <v>90</v>
      </c>
      <c r="C103" s="43">
        <f t="shared" si="5"/>
        <v>48405</v>
      </c>
      <c r="D103" s="44"/>
      <c r="E103" s="45">
        <f t="shared" si="6"/>
        <v>26614.583333333332</v>
      </c>
      <c r="F103" s="46"/>
      <c r="G103" s="47">
        <f t="shared" si="8"/>
        <v>25000</v>
      </c>
      <c r="H103" s="48">
        <f t="shared" si="7"/>
        <v>1614.5833333333333</v>
      </c>
      <c r="I103" s="49">
        <f t="shared" si="9"/>
        <v>750000</v>
      </c>
    </row>
    <row r="104" spans="2:9">
      <c r="B104" s="42">
        <v>91</v>
      </c>
      <c r="C104" s="43">
        <f t="shared" si="5"/>
        <v>48436</v>
      </c>
      <c r="D104" s="44"/>
      <c r="E104" s="45">
        <f t="shared" si="6"/>
        <v>26562.5</v>
      </c>
      <c r="F104" s="46"/>
      <c r="G104" s="47">
        <f t="shared" si="8"/>
        <v>25000</v>
      </c>
      <c r="H104" s="48">
        <f t="shared" si="7"/>
        <v>1562.5</v>
      </c>
      <c r="I104" s="49">
        <f t="shared" si="9"/>
        <v>725000</v>
      </c>
    </row>
    <row r="105" spans="2:9">
      <c r="B105" s="42">
        <v>92</v>
      </c>
      <c r="C105" s="43">
        <f t="shared" si="5"/>
        <v>48467</v>
      </c>
      <c r="D105" s="44"/>
      <c r="E105" s="45">
        <f t="shared" si="6"/>
        <v>26510.416666666668</v>
      </c>
      <c r="F105" s="46"/>
      <c r="G105" s="47">
        <f t="shared" si="8"/>
        <v>25000</v>
      </c>
      <c r="H105" s="48">
        <f t="shared" si="7"/>
        <v>1510.4166666666667</v>
      </c>
      <c r="I105" s="49">
        <f t="shared" si="9"/>
        <v>700000</v>
      </c>
    </row>
    <row r="106" spans="2:9">
      <c r="B106" s="42">
        <v>93</v>
      </c>
      <c r="C106" s="43">
        <f t="shared" si="5"/>
        <v>48497</v>
      </c>
      <c r="D106" s="44"/>
      <c r="E106" s="45">
        <f t="shared" si="6"/>
        <v>26458.333333333332</v>
      </c>
      <c r="F106" s="46"/>
      <c r="G106" s="47">
        <f t="shared" si="8"/>
        <v>25000</v>
      </c>
      <c r="H106" s="48">
        <f t="shared" si="7"/>
        <v>1458.3333333333333</v>
      </c>
      <c r="I106" s="49">
        <f t="shared" si="9"/>
        <v>675000</v>
      </c>
    </row>
    <row r="107" spans="2:9">
      <c r="B107" s="42">
        <v>94</v>
      </c>
      <c r="C107" s="43">
        <f t="shared" si="5"/>
        <v>48528</v>
      </c>
      <c r="D107" s="44"/>
      <c r="E107" s="45">
        <f t="shared" si="6"/>
        <v>26406.25</v>
      </c>
      <c r="F107" s="46"/>
      <c r="G107" s="47">
        <f t="shared" si="8"/>
        <v>25000</v>
      </c>
      <c r="H107" s="48">
        <f t="shared" si="7"/>
        <v>1406.25</v>
      </c>
      <c r="I107" s="49">
        <f t="shared" si="9"/>
        <v>650000</v>
      </c>
    </row>
    <row r="108" spans="2:9">
      <c r="B108" s="42">
        <v>95</v>
      </c>
      <c r="C108" s="43">
        <f t="shared" si="5"/>
        <v>48558</v>
      </c>
      <c r="D108" s="44"/>
      <c r="E108" s="45">
        <f t="shared" si="6"/>
        <v>26354.166666666668</v>
      </c>
      <c r="F108" s="46"/>
      <c r="G108" s="47">
        <f t="shared" si="8"/>
        <v>25000</v>
      </c>
      <c r="H108" s="48">
        <f t="shared" si="7"/>
        <v>1354.1666666666667</v>
      </c>
      <c r="I108" s="49">
        <f t="shared" si="9"/>
        <v>625000</v>
      </c>
    </row>
    <row r="109" spans="2:9">
      <c r="B109" s="42">
        <v>96</v>
      </c>
      <c r="C109" s="43">
        <f t="shared" si="5"/>
        <v>48589</v>
      </c>
      <c r="D109" s="44"/>
      <c r="E109" s="45">
        <f t="shared" si="6"/>
        <v>26302.083333333332</v>
      </c>
      <c r="F109" s="46"/>
      <c r="G109" s="47">
        <f t="shared" si="8"/>
        <v>25000</v>
      </c>
      <c r="H109" s="48">
        <f t="shared" si="7"/>
        <v>1302.0833333333333</v>
      </c>
      <c r="I109" s="49">
        <f t="shared" si="9"/>
        <v>600000</v>
      </c>
    </row>
    <row r="110" spans="2:9">
      <c r="B110" s="42">
        <v>97</v>
      </c>
      <c r="C110" s="43">
        <f t="shared" si="5"/>
        <v>48620</v>
      </c>
      <c r="D110" s="44"/>
      <c r="E110" s="45">
        <f t="shared" si="6"/>
        <v>26250</v>
      </c>
      <c r="F110" s="46"/>
      <c r="G110" s="47">
        <f t="shared" si="8"/>
        <v>25000</v>
      </c>
      <c r="H110" s="48">
        <f t="shared" si="7"/>
        <v>1250</v>
      </c>
      <c r="I110" s="49">
        <f t="shared" si="9"/>
        <v>575000</v>
      </c>
    </row>
    <row r="111" spans="2:9">
      <c r="B111" s="42">
        <v>98</v>
      </c>
      <c r="C111" s="43">
        <f t="shared" si="5"/>
        <v>48648</v>
      </c>
      <c r="D111" s="44"/>
      <c r="E111" s="45">
        <f t="shared" si="6"/>
        <v>26197.916666666668</v>
      </c>
      <c r="F111" s="46"/>
      <c r="G111" s="47">
        <f t="shared" si="8"/>
        <v>25000</v>
      </c>
      <c r="H111" s="48">
        <f t="shared" si="7"/>
        <v>1197.9166666666667</v>
      </c>
      <c r="I111" s="49">
        <f t="shared" si="9"/>
        <v>550000</v>
      </c>
    </row>
    <row r="112" spans="2:9">
      <c r="B112" s="42">
        <v>99</v>
      </c>
      <c r="C112" s="43">
        <f t="shared" si="5"/>
        <v>48679</v>
      </c>
      <c r="D112" s="44"/>
      <c r="E112" s="45">
        <f t="shared" si="6"/>
        <v>26145.833333333332</v>
      </c>
      <c r="F112" s="46"/>
      <c r="G112" s="47">
        <f t="shared" si="8"/>
        <v>25000</v>
      </c>
      <c r="H112" s="48">
        <f t="shared" si="7"/>
        <v>1145.8333333333333</v>
      </c>
      <c r="I112" s="49">
        <f t="shared" si="9"/>
        <v>525000</v>
      </c>
    </row>
    <row r="113" spans="2:9">
      <c r="B113" s="42">
        <v>100</v>
      </c>
      <c r="C113" s="43">
        <f t="shared" si="5"/>
        <v>48709</v>
      </c>
      <c r="D113" s="44"/>
      <c r="E113" s="45">
        <f t="shared" si="6"/>
        <v>26093.75</v>
      </c>
      <c r="F113" s="46"/>
      <c r="G113" s="47">
        <f t="shared" si="8"/>
        <v>25000</v>
      </c>
      <c r="H113" s="48">
        <f t="shared" si="7"/>
        <v>1093.75</v>
      </c>
      <c r="I113" s="49">
        <f t="shared" si="9"/>
        <v>500000</v>
      </c>
    </row>
    <row r="114" spans="2:9">
      <c r="B114" s="42">
        <v>101</v>
      </c>
      <c r="C114" s="43">
        <f t="shared" si="5"/>
        <v>48740</v>
      </c>
      <c r="D114" s="44"/>
      <c r="E114" s="45">
        <f t="shared" si="6"/>
        <v>26041.666666666668</v>
      </c>
      <c r="F114" s="46"/>
      <c r="G114" s="47">
        <f t="shared" si="8"/>
        <v>25000</v>
      </c>
      <c r="H114" s="48">
        <f t="shared" si="7"/>
        <v>1041.6666666666667</v>
      </c>
      <c r="I114" s="49">
        <f t="shared" si="9"/>
        <v>475000</v>
      </c>
    </row>
    <row r="115" spans="2:9">
      <c r="B115" s="42">
        <v>102</v>
      </c>
      <c r="C115" s="43">
        <f t="shared" si="5"/>
        <v>48770</v>
      </c>
      <c r="D115" s="44"/>
      <c r="E115" s="45">
        <f t="shared" si="6"/>
        <v>25989.583333333332</v>
      </c>
      <c r="F115" s="46"/>
      <c r="G115" s="47">
        <f t="shared" si="8"/>
        <v>25000</v>
      </c>
      <c r="H115" s="48">
        <f t="shared" si="7"/>
        <v>989.58333333333337</v>
      </c>
      <c r="I115" s="49">
        <f t="shared" si="9"/>
        <v>450000</v>
      </c>
    </row>
    <row r="116" spans="2:9">
      <c r="B116" s="42">
        <v>103</v>
      </c>
      <c r="C116" s="43">
        <f t="shared" si="5"/>
        <v>48801</v>
      </c>
      <c r="D116" s="44"/>
      <c r="E116" s="45">
        <f t="shared" si="6"/>
        <v>25937.5</v>
      </c>
      <c r="F116" s="46"/>
      <c r="G116" s="47">
        <f t="shared" si="8"/>
        <v>25000</v>
      </c>
      <c r="H116" s="48">
        <f t="shared" si="7"/>
        <v>937.5</v>
      </c>
      <c r="I116" s="49">
        <f t="shared" si="9"/>
        <v>425000</v>
      </c>
    </row>
    <row r="117" spans="2:9">
      <c r="B117" s="42">
        <v>104</v>
      </c>
      <c r="C117" s="43">
        <f t="shared" si="5"/>
        <v>48832</v>
      </c>
      <c r="D117" s="44"/>
      <c r="E117" s="45">
        <f t="shared" si="6"/>
        <v>25885.416666666668</v>
      </c>
      <c r="F117" s="46"/>
      <c r="G117" s="47">
        <f t="shared" si="8"/>
        <v>25000</v>
      </c>
      <c r="H117" s="48">
        <f t="shared" si="7"/>
        <v>885.41666666666663</v>
      </c>
      <c r="I117" s="49">
        <f t="shared" si="9"/>
        <v>400000</v>
      </c>
    </row>
    <row r="118" spans="2:9">
      <c r="B118" s="42">
        <v>105</v>
      </c>
      <c r="C118" s="43">
        <f t="shared" si="5"/>
        <v>48862</v>
      </c>
      <c r="D118" s="44"/>
      <c r="E118" s="45">
        <f t="shared" si="6"/>
        <v>25833.333333333332</v>
      </c>
      <c r="F118" s="46"/>
      <c r="G118" s="47">
        <f t="shared" si="8"/>
        <v>25000</v>
      </c>
      <c r="H118" s="48">
        <f t="shared" si="7"/>
        <v>833.33333333333337</v>
      </c>
      <c r="I118" s="49">
        <f t="shared" si="9"/>
        <v>375000</v>
      </c>
    </row>
    <row r="119" spans="2:9">
      <c r="B119" s="42">
        <v>106</v>
      </c>
      <c r="C119" s="43">
        <f t="shared" si="5"/>
        <v>48893</v>
      </c>
      <c r="D119" s="44"/>
      <c r="E119" s="45">
        <f t="shared" si="6"/>
        <v>25781.25</v>
      </c>
      <c r="F119" s="46"/>
      <c r="G119" s="47">
        <f t="shared" si="8"/>
        <v>25000</v>
      </c>
      <c r="H119" s="48">
        <f t="shared" si="7"/>
        <v>781.25</v>
      </c>
      <c r="I119" s="49">
        <f t="shared" si="9"/>
        <v>350000</v>
      </c>
    </row>
    <row r="120" spans="2:9">
      <c r="B120" s="42">
        <v>107</v>
      </c>
      <c r="C120" s="43">
        <f t="shared" si="5"/>
        <v>48923</v>
      </c>
      <c r="D120" s="44"/>
      <c r="E120" s="45">
        <f t="shared" si="6"/>
        <v>25729.166666666668</v>
      </c>
      <c r="F120" s="46"/>
      <c r="G120" s="47">
        <f t="shared" si="8"/>
        <v>25000</v>
      </c>
      <c r="H120" s="48">
        <f t="shared" si="7"/>
        <v>729.16666666666663</v>
      </c>
      <c r="I120" s="49">
        <f t="shared" si="9"/>
        <v>325000</v>
      </c>
    </row>
    <row r="121" spans="2:9">
      <c r="B121" s="42">
        <v>108</v>
      </c>
      <c r="C121" s="43">
        <f t="shared" si="5"/>
        <v>48954</v>
      </c>
      <c r="D121" s="44"/>
      <c r="E121" s="45">
        <f t="shared" si="6"/>
        <v>25677.083333333332</v>
      </c>
      <c r="F121" s="46"/>
      <c r="G121" s="47">
        <f t="shared" si="8"/>
        <v>25000</v>
      </c>
      <c r="H121" s="48">
        <f t="shared" si="7"/>
        <v>677.08333333333337</v>
      </c>
      <c r="I121" s="49">
        <f t="shared" si="9"/>
        <v>300000</v>
      </c>
    </row>
    <row r="122" spans="2:9">
      <c r="B122" s="42">
        <v>109</v>
      </c>
      <c r="C122" s="43">
        <f t="shared" si="5"/>
        <v>48985</v>
      </c>
      <c r="D122" s="44"/>
      <c r="E122" s="45">
        <f t="shared" si="6"/>
        <v>25625</v>
      </c>
      <c r="F122" s="46"/>
      <c r="G122" s="47">
        <f t="shared" si="8"/>
        <v>25000</v>
      </c>
      <c r="H122" s="48">
        <f t="shared" si="7"/>
        <v>625</v>
      </c>
      <c r="I122" s="49">
        <f t="shared" si="9"/>
        <v>275000</v>
      </c>
    </row>
    <row r="123" spans="2:9">
      <c r="B123" s="42">
        <v>110</v>
      </c>
      <c r="C123" s="43">
        <f t="shared" si="5"/>
        <v>49013</v>
      </c>
      <c r="D123" s="44"/>
      <c r="E123" s="45">
        <f t="shared" si="6"/>
        <v>25572.916666666668</v>
      </c>
      <c r="F123" s="46"/>
      <c r="G123" s="47">
        <f t="shared" si="8"/>
        <v>25000</v>
      </c>
      <c r="H123" s="48">
        <f t="shared" si="7"/>
        <v>572.91666666666663</v>
      </c>
      <c r="I123" s="49">
        <f t="shared" si="9"/>
        <v>250000</v>
      </c>
    </row>
    <row r="124" spans="2:9">
      <c r="B124" s="42">
        <v>111</v>
      </c>
      <c r="C124" s="43">
        <f t="shared" si="5"/>
        <v>49044</v>
      </c>
      <c r="D124" s="44"/>
      <c r="E124" s="45">
        <f t="shared" si="6"/>
        <v>25520.833333333332</v>
      </c>
      <c r="F124" s="46"/>
      <c r="G124" s="47">
        <f t="shared" si="8"/>
        <v>25000</v>
      </c>
      <c r="H124" s="48">
        <f t="shared" si="7"/>
        <v>520.83333333333337</v>
      </c>
      <c r="I124" s="49">
        <f t="shared" si="9"/>
        <v>225000</v>
      </c>
    </row>
    <row r="125" spans="2:9">
      <c r="B125" s="42">
        <v>112</v>
      </c>
      <c r="C125" s="43">
        <f t="shared" si="5"/>
        <v>49074</v>
      </c>
      <c r="D125" s="44"/>
      <c r="E125" s="45">
        <f t="shared" si="6"/>
        <v>25468.75</v>
      </c>
      <c r="F125" s="46"/>
      <c r="G125" s="47">
        <f t="shared" si="8"/>
        <v>25000</v>
      </c>
      <c r="H125" s="48">
        <f t="shared" si="7"/>
        <v>468.75</v>
      </c>
      <c r="I125" s="49">
        <f t="shared" si="9"/>
        <v>200000</v>
      </c>
    </row>
    <row r="126" spans="2:9">
      <c r="B126" s="42">
        <v>113</v>
      </c>
      <c r="C126" s="43">
        <f t="shared" si="5"/>
        <v>49105</v>
      </c>
      <c r="D126" s="44"/>
      <c r="E126" s="45">
        <f t="shared" si="6"/>
        <v>25416.666666666668</v>
      </c>
      <c r="F126" s="46"/>
      <c r="G126" s="47">
        <f t="shared" si="8"/>
        <v>25000</v>
      </c>
      <c r="H126" s="48">
        <f t="shared" si="7"/>
        <v>416.66666666666669</v>
      </c>
      <c r="I126" s="49">
        <f t="shared" si="9"/>
        <v>175000</v>
      </c>
    </row>
    <row r="127" spans="2:9">
      <c r="B127" s="42">
        <v>114</v>
      </c>
      <c r="C127" s="43">
        <f t="shared" si="5"/>
        <v>49135</v>
      </c>
      <c r="D127" s="44"/>
      <c r="E127" s="45">
        <f t="shared" si="6"/>
        <v>25364.583333333332</v>
      </c>
      <c r="F127" s="46"/>
      <c r="G127" s="47">
        <f t="shared" si="8"/>
        <v>25000</v>
      </c>
      <c r="H127" s="48">
        <f t="shared" si="7"/>
        <v>364.58333333333331</v>
      </c>
      <c r="I127" s="49">
        <f t="shared" si="9"/>
        <v>150000</v>
      </c>
    </row>
    <row r="128" spans="2:9">
      <c r="B128" s="42">
        <v>115</v>
      </c>
      <c r="C128" s="43">
        <f t="shared" si="5"/>
        <v>49166</v>
      </c>
      <c r="D128" s="44"/>
      <c r="E128" s="45">
        <f t="shared" si="6"/>
        <v>25312.5</v>
      </c>
      <c r="F128" s="46"/>
      <c r="G128" s="47">
        <f t="shared" si="8"/>
        <v>25000</v>
      </c>
      <c r="H128" s="48">
        <f t="shared" si="7"/>
        <v>312.5</v>
      </c>
      <c r="I128" s="49">
        <f t="shared" si="9"/>
        <v>125000</v>
      </c>
    </row>
    <row r="129" spans="2:9">
      <c r="B129" s="42">
        <v>116</v>
      </c>
      <c r="C129" s="43">
        <f t="shared" si="5"/>
        <v>49197</v>
      </c>
      <c r="D129" s="44"/>
      <c r="E129" s="45">
        <f t="shared" si="6"/>
        <v>25260.416666666668</v>
      </c>
      <c r="F129" s="46"/>
      <c r="G129" s="47">
        <f t="shared" si="8"/>
        <v>25000</v>
      </c>
      <c r="H129" s="48">
        <f t="shared" si="7"/>
        <v>260.41666666666669</v>
      </c>
      <c r="I129" s="49">
        <f t="shared" si="9"/>
        <v>100000</v>
      </c>
    </row>
    <row r="130" spans="2:9">
      <c r="B130" s="42">
        <v>117</v>
      </c>
      <c r="C130" s="43">
        <f t="shared" si="5"/>
        <v>49227</v>
      </c>
      <c r="D130" s="44"/>
      <c r="E130" s="45">
        <f t="shared" si="6"/>
        <v>25208.333333333332</v>
      </c>
      <c r="F130" s="46"/>
      <c r="G130" s="47">
        <f t="shared" si="8"/>
        <v>25000</v>
      </c>
      <c r="H130" s="48">
        <f t="shared" si="7"/>
        <v>208.33333333333334</v>
      </c>
      <c r="I130" s="49">
        <f t="shared" si="9"/>
        <v>75000</v>
      </c>
    </row>
    <row r="131" spans="2:9">
      <c r="B131" s="42">
        <v>118</v>
      </c>
      <c r="C131" s="43">
        <f t="shared" si="5"/>
        <v>49258</v>
      </c>
      <c r="D131" s="44"/>
      <c r="E131" s="45">
        <f t="shared" si="6"/>
        <v>25156.25</v>
      </c>
      <c r="F131" s="46"/>
      <c r="G131" s="47">
        <f t="shared" si="8"/>
        <v>25000</v>
      </c>
      <c r="H131" s="48">
        <f t="shared" si="7"/>
        <v>156.25</v>
      </c>
      <c r="I131" s="49">
        <f t="shared" si="9"/>
        <v>50000</v>
      </c>
    </row>
    <row r="132" spans="2:9">
      <c r="B132" s="42">
        <v>119</v>
      </c>
      <c r="C132" s="43">
        <f t="shared" si="5"/>
        <v>49288</v>
      </c>
      <c r="D132" s="44"/>
      <c r="E132" s="45">
        <f t="shared" si="6"/>
        <v>25104.166666666668</v>
      </c>
      <c r="F132" s="46"/>
      <c r="G132" s="47">
        <f t="shared" si="8"/>
        <v>25000</v>
      </c>
      <c r="H132" s="48">
        <f t="shared" si="7"/>
        <v>104.16666666666667</v>
      </c>
      <c r="I132" s="49">
        <f t="shared" si="9"/>
        <v>25000</v>
      </c>
    </row>
    <row r="133" spans="2:9" ht="19" thickBot="1">
      <c r="B133" s="50">
        <v>120</v>
      </c>
      <c r="C133" s="51">
        <f t="shared" si="5"/>
        <v>49319</v>
      </c>
      <c r="D133" s="52"/>
      <c r="E133" s="53">
        <f t="shared" si="6"/>
        <v>25052.083333333332</v>
      </c>
      <c r="F133" s="54"/>
      <c r="G133" s="55">
        <f t="shared" si="8"/>
        <v>25000</v>
      </c>
      <c r="H133" s="56">
        <f t="shared" si="7"/>
        <v>52.083333333333336</v>
      </c>
      <c r="I133" s="57">
        <f t="shared" si="9"/>
        <v>0</v>
      </c>
    </row>
    <row r="134" spans="2:9" ht="19" thickBot="1">
      <c r="B134" s="58" t="s">
        <v>17</v>
      </c>
      <c r="C134" s="59"/>
      <c r="D134" s="60"/>
      <c r="E134" s="61">
        <f>SUM(E14:F133)</f>
        <v>3378125</v>
      </c>
      <c r="F134" s="62"/>
      <c r="G134" s="63">
        <f>SUM(G14:G133)</f>
        <v>3000000</v>
      </c>
      <c r="H134" s="64">
        <f>SUM(H14:H133)</f>
        <v>378125</v>
      </c>
      <c r="I134" s="65"/>
    </row>
    <row r="135" spans="2:9" ht="19" thickTop="1"/>
  </sheetData>
  <mergeCells count="258">
    <mergeCell ref="C133:D133"/>
    <mergeCell ref="E133:F133"/>
    <mergeCell ref="B134:D134"/>
    <mergeCell ref="E134:F134"/>
    <mergeCell ref="C130:D130"/>
    <mergeCell ref="E130:F130"/>
    <mergeCell ref="C131:D131"/>
    <mergeCell ref="E131:F131"/>
    <mergeCell ref="C132:D132"/>
    <mergeCell ref="E132:F132"/>
    <mergeCell ref="C127:D127"/>
    <mergeCell ref="E127:F127"/>
    <mergeCell ref="C128:D128"/>
    <mergeCell ref="E128:F128"/>
    <mergeCell ref="C129:D129"/>
    <mergeCell ref="E129:F129"/>
    <mergeCell ref="C124:D124"/>
    <mergeCell ref="E124:F124"/>
    <mergeCell ref="C125:D125"/>
    <mergeCell ref="E125:F125"/>
    <mergeCell ref="C126:D126"/>
    <mergeCell ref="E126:F126"/>
    <mergeCell ref="C121:D121"/>
    <mergeCell ref="E121:F121"/>
    <mergeCell ref="C122:D122"/>
    <mergeCell ref="E122:F122"/>
    <mergeCell ref="C123:D123"/>
    <mergeCell ref="E123:F123"/>
    <mergeCell ref="C118:D118"/>
    <mergeCell ref="E118:F118"/>
    <mergeCell ref="C119:D119"/>
    <mergeCell ref="E119:F119"/>
    <mergeCell ref="C120:D120"/>
    <mergeCell ref="E120:F120"/>
    <mergeCell ref="C115:D115"/>
    <mergeCell ref="E115:F115"/>
    <mergeCell ref="C116:D116"/>
    <mergeCell ref="E116:F116"/>
    <mergeCell ref="C117:D117"/>
    <mergeCell ref="E117:F117"/>
    <mergeCell ref="C112:D112"/>
    <mergeCell ref="E112:F112"/>
    <mergeCell ref="C113:D113"/>
    <mergeCell ref="E113:F113"/>
    <mergeCell ref="C114:D114"/>
    <mergeCell ref="E114:F114"/>
    <mergeCell ref="C109:D109"/>
    <mergeCell ref="E109:F109"/>
    <mergeCell ref="C110:D110"/>
    <mergeCell ref="E110:F110"/>
    <mergeCell ref="C111:D111"/>
    <mergeCell ref="E111:F111"/>
    <mergeCell ref="C106:D106"/>
    <mergeCell ref="E106:F106"/>
    <mergeCell ref="C107:D107"/>
    <mergeCell ref="E107:F107"/>
    <mergeCell ref="C108:D108"/>
    <mergeCell ref="E108:F108"/>
    <mergeCell ref="C103:D103"/>
    <mergeCell ref="E103:F103"/>
    <mergeCell ref="C104:D104"/>
    <mergeCell ref="E104:F104"/>
    <mergeCell ref="C105:D105"/>
    <mergeCell ref="E105:F105"/>
    <mergeCell ref="C100:D100"/>
    <mergeCell ref="E100:F100"/>
    <mergeCell ref="C101:D101"/>
    <mergeCell ref="E101:F101"/>
    <mergeCell ref="C102:D102"/>
    <mergeCell ref="E102:F102"/>
    <mergeCell ref="C97:D97"/>
    <mergeCell ref="E97:F97"/>
    <mergeCell ref="C98:D98"/>
    <mergeCell ref="E98:F98"/>
    <mergeCell ref="C99:D99"/>
    <mergeCell ref="E99:F99"/>
    <mergeCell ref="C94:D94"/>
    <mergeCell ref="E94:F94"/>
    <mergeCell ref="C95:D95"/>
    <mergeCell ref="E95:F95"/>
    <mergeCell ref="C96:D96"/>
    <mergeCell ref="E96:F96"/>
    <mergeCell ref="C91:D91"/>
    <mergeCell ref="E91:F91"/>
    <mergeCell ref="C92:D92"/>
    <mergeCell ref="E92:F92"/>
    <mergeCell ref="C93:D93"/>
    <mergeCell ref="E93:F93"/>
    <mergeCell ref="C88:D88"/>
    <mergeCell ref="E88:F88"/>
    <mergeCell ref="C89:D89"/>
    <mergeCell ref="E89:F89"/>
    <mergeCell ref="C90:D90"/>
    <mergeCell ref="E90:F90"/>
    <mergeCell ref="C85:D85"/>
    <mergeCell ref="E85:F85"/>
    <mergeCell ref="C86:D86"/>
    <mergeCell ref="E86:F86"/>
    <mergeCell ref="C87:D87"/>
    <mergeCell ref="E87:F87"/>
    <mergeCell ref="C82:D82"/>
    <mergeCell ref="E82:F82"/>
    <mergeCell ref="C83:D83"/>
    <mergeCell ref="E83:F83"/>
    <mergeCell ref="C84:D84"/>
    <mergeCell ref="E84:F84"/>
    <mergeCell ref="C79:D79"/>
    <mergeCell ref="E79:F79"/>
    <mergeCell ref="C80:D80"/>
    <mergeCell ref="E80:F80"/>
    <mergeCell ref="C81:D81"/>
    <mergeCell ref="E81:F81"/>
    <mergeCell ref="C76:D76"/>
    <mergeCell ref="E76:F76"/>
    <mergeCell ref="C77:D77"/>
    <mergeCell ref="E77:F77"/>
    <mergeCell ref="C78:D78"/>
    <mergeCell ref="E78:F78"/>
    <mergeCell ref="C73:D73"/>
    <mergeCell ref="E73:F73"/>
    <mergeCell ref="C74:D74"/>
    <mergeCell ref="E74:F74"/>
    <mergeCell ref="C75:D75"/>
    <mergeCell ref="E75:F75"/>
    <mergeCell ref="C70:D70"/>
    <mergeCell ref="E70:F70"/>
    <mergeCell ref="C71:D71"/>
    <mergeCell ref="E71:F71"/>
    <mergeCell ref="C72:D72"/>
    <mergeCell ref="E72:F72"/>
    <mergeCell ref="C67:D67"/>
    <mergeCell ref="E67:F67"/>
    <mergeCell ref="C68:D68"/>
    <mergeCell ref="E68:F68"/>
    <mergeCell ref="C69:D69"/>
    <mergeCell ref="E69:F69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G12:H12"/>
    <mergeCell ref="I12:I13"/>
    <mergeCell ref="C14:D14"/>
    <mergeCell ref="E14:F14"/>
    <mergeCell ref="C15:D15"/>
    <mergeCell ref="E15:F15"/>
    <mergeCell ref="B8:C8"/>
    <mergeCell ref="D8:E8"/>
    <mergeCell ref="B9:C9"/>
    <mergeCell ref="D9:E9"/>
    <mergeCell ref="B12:B13"/>
    <mergeCell ref="C12:D13"/>
    <mergeCell ref="E12:F13"/>
    <mergeCell ref="B3:I3"/>
    <mergeCell ref="B5:C5"/>
    <mergeCell ref="D5:G5"/>
    <mergeCell ref="B6:C6"/>
    <mergeCell ref="D6:E6"/>
    <mergeCell ref="B7:C7"/>
    <mergeCell ref="D7:E7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D4C4-F302-B34B-8E9D-2C94D3B2F0A0}">
  <sheetPr>
    <tabColor rgb="FFFF0000"/>
  </sheetPr>
  <dimension ref="A1:I135"/>
  <sheetViews>
    <sheetView zoomScale="120" zoomScaleNormal="120" workbookViewId="0"/>
  </sheetViews>
  <sheetFormatPr baseColWidth="10" defaultColWidth="7" defaultRowHeight="18"/>
  <cols>
    <col min="1" max="1" width="2.85546875" style="2" customWidth="1"/>
    <col min="2" max="2" width="5" style="2" customWidth="1"/>
    <col min="3" max="3" width="12.28515625" style="2" customWidth="1"/>
    <col min="4" max="4" width="5" style="2" customWidth="1"/>
    <col min="5" max="5" width="5.7109375" style="2" customWidth="1"/>
    <col min="6" max="6" width="7" style="2"/>
    <col min="7" max="7" width="11.28515625" style="2" bestFit="1" customWidth="1"/>
    <col min="8" max="8" width="10.5703125" style="2" customWidth="1"/>
    <col min="9" max="9" width="13.5703125" style="2" customWidth="1"/>
    <col min="10" max="16384" width="7" style="2"/>
  </cols>
  <sheetData>
    <row r="1" spans="1:9" ht="22.5" customHeight="1">
      <c r="A1" s="66"/>
      <c r="B1" s="72" t="s">
        <v>19</v>
      </c>
      <c r="C1" s="74"/>
      <c r="D1" s="73" t="s">
        <v>20</v>
      </c>
      <c r="E1" s="3"/>
    </row>
    <row r="2" spans="1:9">
      <c r="B2" s="72" t="s">
        <v>19</v>
      </c>
      <c r="C2" s="73" t="s">
        <v>21</v>
      </c>
      <c r="D2" s="73"/>
      <c r="E2" s="3"/>
    </row>
    <row r="3" spans="1:9" ht="31.5" customHeight="1">
      <c r="B3" s="4" t="s">
        <v>18</v>
      </c>
      <c r="C3" s="4"/>
      <c r="D3" s="4"/>
      <c r="E3" s="4"/>
      <c r="F3" s="4"/>
      <c r="G3" s="4"/>
      <c r="H3" s="4"/>
      <c r="I3" s="4"/>
    </row>
    <row r="4" spans="1:9" ht="16.5" customHeight="1" thickBot="1">
      <c r="B4" s="5"/>
      <c r="C4" s="5"/>
      <c r="D4" s="5"/>
      <c r="E4" s="5"/>
      <c r="F4" s="5"/>
      <c r="G4" s="5"/>
      <c r="H4" s="5"/>
      <c r="I4" s="5"/>
    </row>
    <row r="5" spans="1:9" ht="16.5" customHeight="1" thickBot="1">
      <c r="B5" s="6" t="s">
        <v>1</v>
      </c>
      <c r="C5" s="7"/>
      <c r="D5" s="84"/>
      <c r="E5" s="85"/>
      <c r="F5" s="85"/>
      <c r="G5" s="86"/>
      <c r="H5" s="5"/>
      <c r="I5" s="5"/>
    </row>
    <row r="6" spans="1:9" ht="16.5" customHeight="1" thickBot="1">
      <c r="B6" s="8" t="s">
        <v>2</v>
      </c>
      <c r="C6" s="9"/>
      <c r="D6" s="75">
        <v>45672</v>
      </c>
      <c r="E6" s="76"/>
      <c r="F6" s="10" t="s">
        <v>3</v>
      </c>
      <c r="G6" s="81">
        <v>3000000</v>
      </c>
      <c r="H6" s="2" t="s">
        <v>22</v>
      </c>
    </row>
    <row r="7" spans="1:9" ht="16.5" customHeight="1" thickBot="1">
      <c r="B7" s="11" t="s">
        <v>4</v>
      </c>
      <c r="C7" s="12"/>
      <c r="D7" s="77">
        <v>45698</v>
      </c>
      <c r="E7" s="78"/>
      <c r="F7" s="13" t="s">
        <v>5</v>
      </c>
      <c r="G7" s="82">
        <v>2.5</v>
      </c>
    </row>
    <row r="8" spans="1:9" ht="16.5" customHeight="1" thickBot="1">
      <c r="B8" s="11" t="s">
        <v>6</v>
      </c>
      <c r="C8" s="12"/>
      <c r="D8" s="77">
        <v>45698</v>
      </c>
      <c r="E8" s="78"/>
      <c r="F8" s="14" t="s">
        <v>7</v>
      </c>
      <c r="G8" s="83" t="s">
        <v>8</v>
      </c>
      <c r="H8" s="67"/>
      <c r="I8" s="68"/>
    </row>
    <row r="9" spans="1:9" ht="16.5" customHeight="1" thickBot="1">
      <c r="B9" s="11" t="s">
        <v>9</v>
      </c>
      <c r="C9" s="12"/>
      <c r="D9" s="79">
        <v>120</v>
      </c>
      <c r="E9" s="80"/>
    </row>
    <row r="10" spans="1:9" ht="16.5" customHeight="1">
      <c r="B10" s="15"/>
      <c r="C10" s="15"/>
      <c r="D10" s="16"/>
      <c r="E10" s="16"/>
    </row>
    <row r="11" spans="1:9" ht="19" thickBot="1"/>
    <row r="12" spans="1:9" ht="12" customHeight="1">
      <c r="A12" s="19"/>
      <c r="B12" s="20" t="s">
        <v>10</v>
      </c>
      <c r="C12" s="21" t="s">
        <v>11</v>
      </c>
      <c r="D12" s="22"/>
      <c r="E12" s="23" t="s">
        <v>12</v>
      </c>
      <c r="F12" s="21"/>
      <c r="G12" s="24" t="s">
        <v>13</v>
      </c>
      <c r="H12" s="25"/>
      <c r="I12" s="26" t="s">
        <v>14</v>
      </c>
    </row>
    <row r="13" spans="1:9" ht="12" customHeight="1" thickBot="1">
      <c r="A13" s="19"/>
      <c r="B13" s="27"/>
      <c r="C13" s="28"/>
      <c r="D13" s="29"/>
      <c r="E13" s="30"/>
      <c r="F13" s="28"/>
      <c r="G13" s="31" t="s">
        <v>15</v>
      </c>
      <c r="H13" s="32" t="s">
        <v>16</v>
      </c>
      <c r="I13" s="33"/>
    </row>
    <row r="14" spans="1:9">
      <c r="B14" s="34">
        <v>1</v>
      </c>
      <c r="C14" s="35">
        <f>D7</f>
        <v>45698</v>
      </c>
      <c r="D14" s="36"/>
      <c r="E14" s="37">
        <f t="shared" ref="E14:E77" si="0">IF(C14&lt;&gt;"",ABS(PMT(($G$7/100)/12,$D$9,$G$6)),"")</f>
        <v>28280.970511189371</v>
      </c>
      <c r="F14" s="38"/>
      <c r="G14" s="39">
        <f t="shared" ref="G14:G77" si="1">IF(C14&lt;&gt;"",ABS(PPMT(($G$7/100)/12,B14,$D$9,$G$6)),"")</f>
        <v>22030.970511189371</v>
      </c>
      <c r="H14" s="40">
        <f t="shared" ref="H14:H77" si="2">IF(C14&lt;&gt;"",ABS(IPMT(($G$7/100)/12,B14,$D$9,$G$6)),"")</f>
        <v>6250</v>
      </c>
      <c r="I14" s="41">
        <f>IF(C14&lt;&gt;"",$G$6-G14,"")</f>
        <v>2977969.0294888108</v>
      </c>
    </row>
    <row r="15" spans="1:9">
      <c r="B15" s="42">
        <v>2</v>
      </c>
      <c r="C15" s="43">
        <f t="shared" ref="C15:C78" si="3">IF(B15&lt;=$D$9,EDATE(C14,1),"")</f>
        <v>45726</v>
      </c>
      <c r="D15" s="44"/>
      <c r="E15" s="45">
        <f t="shared" si="0"/>
        <v>28280.970511189371</v>
      </c>
      <c r="F15" s="46"/>
      <c r="G15" s="47">
        <f t="shared" si="1"/>
        <v>22076.868366421018</v>
      </c>
      <c r="H15" s="48">
        <f t="shared" si="2"/>
        <v>6204.1021447683561</v>
      </c>
      <c r="I15" s="49">
        <f>IF(C15&lt;&gt;"",I14-G15,"")</f>
        <v>2955892.1611223896</v>
      </c>
    </row>
    <row r="16" spans="1:9">
      <c r="B16" s="42">
        <v>3</v>
      </c>
      <c r="C16" s="43">
        <f t="shared" si="3"/>
        <v>45757</v>
      </c>
      <c r="D16" s="44"/>
      <c r="E16" s="45">
        <f t="shared" si="0"/>
        <v>28280.970511189371</v>
      </c>
      <c r="F16" s="46"/>
      <c r="G16" s="47">
        <f t="shared" si="1"/>
        <v>22122.861842184389</v>
      </c>
      <c r="H16" s="48">
        <f t="shared" si="2"/>
        <v>6158.1086690049779</v>
      </c>
      <c r="I16" s="49">
        <f t="shared" ref="I16:I79" si="4">IF(C16&lt;&gt;"",I15-G16,"")</f>
        <v>2933769.2992802053</v>
      </c>
    </row>
    <row r="17" spans="2:9">
      <c r="B17" s="42">
        <v>4</v>
      </c>
      <c r="C17" s="43">
        <f t="shared" si="3"/>
        <v>45787</v>
      </c>
      <c r="D17" s="44"/>
      <c r="E17" s="45">
        <f t="shared" si="0"/>
        <v>28280.970511189371</v>
      </c>
      <c r="F17" s="46"/>
      <c r="G17" s="47">
        <f t="shared" si="1"/>
        <v>22168.951137688942</v>
      </c>
      <c r="H17" s="48">
        <f t="shared" si="2"/>
        <v>6112.0193735004277</v>
      </c>
      <c r="I17" s="49">
        <f t="shared" si="4"/>
        <v>2911600.3481425163</v>
      </c>
    </row>
    <row r="18" spans="2:9">
      <c r="B18" s="42">
        <v>5</v>
      </c>
      <c r="C18" s="43">
        <f t="shared" si="3"/>
        <v>45818</v>
      </c>
      <c r="D18" s="44"/>
      <c r="E18" s="45">
        <f t="shared" si="0"/>
        <v>28280.970511189371</v>
      </c>
      <c r="F18" s="46"/>
      <c r="G18" s="47">
        <f t="shared" si="1"/>
        <v>22215.136452559131</v>
      </c>
      <c r="H18" s="48">
        <f t="shared" si="2"/>
        <v>6065.834058630242</v>
      </c>
      <c r="I18" s="49">
        <f t="shared" si="4"/>
        <v>2889385.2116899574</v>
      </c>
    </row>
    <row r="19" spans="2:9">
      <c r="B19" s="42">
        <v>6</v>
      </c>
      <c r="C19" s="43">
        <f t="shared" si="3"/>
        <v>45848</v>
      </c>
      <c r="D19" s="44"/>
      <c r="E19" s="45">
        <f t="shared" si="0"/>
        <v>28280.970511189371</v>
      </c>
      <c r="F19" s="46"/>
      <c r="G19" s="47">
        <f t="shared" si="1"/>
        <v>22261.417986835291</v>
      </c>
      <c r="H19" s="48">
        <f t="shared" si="2"/>
        <v>6019.5525243540769</v>
      </c>
      <c r="I19" s="49">
        <f t="shared" si="4"/>
        <v>2867123.7937031221</v>
      </c>
    </row>
    <row r="20" spans="2:9">
      <c r="B20" s="42">
        <v>7</v>
      </c>
      <c r="C20" s="43">
        <f t="shared" si="3"/>
        <v>45879</v>
      </c>
      <c r="D20" s="44"/>
      <c r="E20" s="45">
        <f t="shared" si="0"/>
        <v>28280.970511189371</v>
      </c>
      <c r="F20" s="46"/>
      <c r="G20" s="47">
        <f t="shared" si="1"/>
        <v>22307.795940974534</v>
      </c>
      <c r="H20" s="48">
        <f t="shared" si="2"/>
        <v>5973.1745702148364</v>
      </c>
      <c r="I20" s="49">
        <f t="shared" si="4"/>
        <v>2844815.9977621473</v>
      </c>
    </row>
    <row r="21" spans="2:9">
      <c r="B21" s="42">
        <v>8</v>
      </c>
      <c r="C21" s="43">
        <f t="shared" si="3"/>
        <v>45910</v>
      </c>
      <c r="D21" s="44"/>
      <c r="E21" s="45">
        <f t="shared" si="0"/>
        <v>28280.970511189371</v>
      </c>
      <c r="F21" s="46"/>
      <c r="G21" s="47">
        <f t="shared" si="1"/>
        <v>22354.270515851564</v>
      </c>
      <c r="H21" s="48">
        <f t="shared" si="2"/>
        <v>5926.6999953378072</v>
      </c>
      <c r="I21" s="49">
        <f t="shared" si="4"/>
        <v>2822461.7272462957</v>
      </c>
    </row>
    <row r="22" spans="2:9">
      <c r="B22" s="42">
        <v>9</v>
      </c>
      <c r="C22" s="43">
        <f t="shared" si="3"/>
        <v>45940</v>
      </c>
      <c r="D22" s="44"/>
      <c r="E22" s="45">
        <f t="shared" si="0"/>
        <v>28280.970511189371</v>
      </c>
      <c r="F22" s="46"/>
      <c r="G22" s="47">
        <f t="shared" si="1"/>
        <v>22400.841912759584</v>
      </c>
      <c r="H22" s="48">
        <f t="shared" si="2"/>
        <v>5880.1285984297829</v>
      </c>
      <c r="I22" s="49">
        <f t="shared" si="4"/>
        <v>2800060.8853335362</v>
      </c>
    </row>
    <row r="23" spans="2:9">
      <c r="B23" s="42">
        <v>10</v>
      </c>
      <c r="C23" s="43">
        <f t="shared" si="3"/>
        <v>45971</v>
      </c>
      <c r="D23" s="44"/>
      <c r="E23" s="45">
        <f t="shared" si="0"/>
        <v>28280.970511189371</v>
      </c>
      <c r="F23" s="46"/>
      <c r="G23" s="47">
        <f t="shared" si="1"/>
        <v>22447.51033341117</v>
      </c>
      <c r="H23" s="48">
        <f t="shared" si="2"/>
        <v>5833.4601777782</v>
      </c>
      <c r="I23" s="49">
        <f t="shared" si="4"/>
        <v>2777613.3750001248</v>
      </c>
    </row>
    <row r="24" spans="2:9">
      <c r="B24" s="42">
        <v>11</v>
      </c>
      <c r="C24" s="43">
        <f t="shared" si="3"/>
        <v>46001</v>
      </c>
      <c r="D24" s="44"/>
      <c r="E24" s="45">
        <f t="shared" si="0"/>
        <v>28280.970511189371</v>
      </c>
      <c r="F24" s="46"/>
      <c r="G24" s="47">
        <f t="shared" si="1"/>
        <v>22494.27597993911</v>
      </c>
      <c r="H24" s="48">
        <f t="shared" si="2"/>
        <v>5786.6945312502603</v>
      </c>
      <c r="I24" s="49">
        <f t="shared" si="4"/>
        <v>2755119.0990201859</v>
      </c>
    </row>
    <row r="25" spans="2:9">
      <c r="B25" s="42">
        <v>12</v>
      </c>
      <c r="C25" s="43">
        <f t="shared" si="3"/>
        <v>46032</v>
      </c>
      <c r="D25" s="44"/>
      <c r="E25" s="45">
        <f t="shared" si="0"/>
        <v>28280.970511189371</v>
      </c>
      <c r="F25" s="46"/>
      <c r="G25" s="47">
        <f t="shared" si="1"/>
        <v>22541.139054897314</v>
      </c>
      <c r="H25" s="48">
        <f t="shared" si="2"/>
        <v>5739.8314562920541</v>
      </c>
      <c r="I25" s="49">
        <f t="shared" si="4"/>
        <v>2732577.9599652886</v>
      </c>
    </row>
    <row r="26" spans="2:9">
      <c r="B26" s="42">
        <v>13</v>
      </c>
      <c r="C26" s="43">
        <f t="shared" si="3"/>
        <v>46063</v>
      </c>
      <c r="D26" s="44"/>
      <c r="E26" s="45">
        <f t="shared" si="0"/>
        <v>28280.970511189371</v>
      </c>
      <c r="F26" s="46"/>
      <c r="G26" s="47">
        <f t="shared" si="1"/>
        <v>22588.099761261685</v>
      </c>
      <c r="H26" s="48">
        <f t="shared" si="2"/>
        <v>5692.8707499276843</v>
      </c>
      <c r="I26" s="49">
        <f t="shared" si="4"/>
        <v>2709989.860204027</v>
      </c>
    </row>
    <row r="27" spans="2:9">
      <c r="B27" s="42">
        <v>14</v>
      </c>
      <c r="C27" s="43">
        <f t="shared" si="3"/>
        <v>46091</v>
      </c>
      <c r="D27" s="44"/>
      <c r="E27" s="45">
        <f t="shared" si="0"/>
        <v>28280.970511189371</v>
      </c>
      <c r="F27" s="46"/>
      <c r="G27" s="47">
        <f t="shared" si="1"/>
        <v>22635.158302430984</v>
      </c>
      <c r="H27" s="48">
        <f t="shared" si="2"/>
        <v>5645.8122087583897</v>
      </c>
      <c r="I27" s="49">
        <f t="shared" si="4"/>
        <v>2687354.701901596</v>
      </c>
    </row>
    <row r="28" spans="2:9">
      <c r="B28" s="42">
        <v>15</v>
      </c>
      <c r="C28" s="43">
        <f t="shared" si="3"/>
        <v>46122</v>
      </c>
      <c r="D28" s="44"/>
      <c r="E28" s="45">
        <f t="shared" si="0"/>
        <v>28280.970511189371</v>
      </c>
      <c r="F28" s="46"/>
      <c r="G28" s="47">
        <f t="shared" si="1"/>
        <v>22682.314882227711</v>
      </c>
      <c r="H28" s="48">
        <f t="shared" si="2"/>
        <v>5598.6556289616583</v>
      </c>
      <c r="I28" s="49">
        <f t="shared" si="4"/>
        <v>2664672.3870193684</v>
      </c>
    </row>
    <row r="29" spans="2:9">
      <c r="B29" s="42">
        <v>16</v>
      </c>
      <c r="C29" s="43">
        <f t="shared" si="3"/>
        <v>46152</v>
      </c>
      <c r="D29" s="44"/>
      <c r="E29" s="45">
        <f t="shared" si="0"/>
        <v>28280.970511189371</v>
      </c>
      <c r="F29" s="46"/>
      <c r="G29" s="47">
        <f t="shared" si="1"/>
        <v>22729.569704899022</v>
      </c>
      <c r="H29" s="48">
        <f t="shared" si="2"/>
        <v>5551.4008062903504</v>
      </c>
      <c r="I29" s="49">
        <f t="shared" si="4"/>
        <v>2641942.8173144693</v>
      </c>
    </row>
    <row r="30" spans="2:9">
      <c r="B30" s="42">
        <v>17</v>
      </c>
      <c r="C30" s="43">
        <f t="shared" si="3"/>
        <v>46183</v>
      </c>
      <c r="D30" s="44"/>
      <c r="E30" s="45">
        <f t="shared" si="0"/>
        <v>28280.970511189371</v>
      </c>
      <c r="F30" s="46"/>
      <c r="G30" s="47">
        <f t="shared" si="1"/>
        <v>22776.922975117563</v>
      </c>
      <c r="H30" s="48">
        <f t="shared" si="2"/>
        <v>5504.047536071811</v>
      </c>
      <c r="I30" s="49">
        <f t="shared" si="4"/>
        <v>2619165.8943393519</v>
      </c>
    </row>
    <row r="31" spans="2:9">
      <c r="B31" s="42">
        <v>18</v>
      </c>
      <c r="C31" s="43">
        <f t="shared" si="3"/>
        <v>46213</v>
      </c>
      <c r="D31" s="44"/>
      <c r="E31" s="45">
        <f t="shared" si="0"/>
        <v>28280.970511189371</v>
      </c>
      <c r="F31" s="46"/>
      <c r="G31" s="47">
        <f t="shared" si="1"/>
        <v>22824.37489798239</v>
      </c>
      <c r="H31" s="48">
        <f t="shared" si="2"/>
        <v>5456.5956132069823</v>
      </c>
      <c r="I31" s="49">
        <f t="shared" si="4"/>
        <v>2596341.5194413695</v>
      </c>
    </row>
    <row r="32" spans="2:9">
      <c r="B32" s="42">
        <v>19</v>
      </c>
      <c r="C32" s="43">
        <f t="shared" si="3"/>
        <v>46244</v>
      </c>
      <c r="D32" s="44"/>
      <c r="E32" s="45">
        <f t="shared" si="0"/>
        <v>28280.970511189371</v>
      </c>
      <c r="F32" s="46"/>
      <c r="G32" s="47">
        <f t="shared" si="1"/>
        <v>22871.925679019849</v>
      </c>
      <c r="H32" s="48">
        <f t="shared" si="2"/>
        <v>5409.0448321695185</v>
      </c>
      <c r="I32" s="49">
        <f t="shared" si="4"/>
        <v>2573469.5937623498</v>
      </c>
    </row>
    <row r="33" spans="2:9">
      <c r="B33" s="42">
        <v>20</v>
      </c>
      <c r="C33" s="43">
        <f t="shared" si="3"/>
        <v>46275</v>
      </c>
      <c r="D33" s="44"/>
      <c r="E33" s="45">
        <f t="shared" si="0"/>
        <v>28280.970511189371</v>
      </c>
      <c r="F33" s="46"/>
      <c r="G33" s="47">
        <f t="shared" si="1"/>
        <v>22919.575524184474</v>
      </c>
      <c r="H33" s="48">
        <f t="shared" si="2"/>
        <v>5361.3949870048946</v>
      </c>
      <c r="I33" s="49">
        <f t="shared" si="4"/>
        <v>2550550.0182381654</v>
      </c>
    </row>
    <row r="34" spans="2:9">
      <c r="B34" s="42">
        <v>21</v>
      </c>
      <c r="C34" s="43">
        <f t="shared" si="3"/>
        <v>46305</v>
      </c>
      <c r="D34" s="44"/>
      <c r="E34" s="45">
        <f t="shared" si="0"/>
        <v>28280.970511189371</v>
      </c>
      <c r="F34" s="46"/>
      <c r="G34" s="47">
        <f t="shared" si="1"/>
        <v>22967.324639859857</v>
      </c>
      <c r="H34" s="48">
        <f t="shared" si="2"/>
        <v>5313.6458713295096</v>
      </c>
      <c r="I34" s="49">
        <f t="shared" si="4"/>
        <v>2527582.6935983053</v>
      </c>
    </row>
    <row r="35" spans="2:9">
      <c r="B35" s="42">
        <v>22</v>
      </c>
      <c r="C35" s="43">
        <f t="shared" si="3"/>
        <v>46336</v>
      </c>
      <c r="D35" s="44"/>
      <c r="E35" s="45">
        <f t="shared" si="0"/>
        <v>28280.970511189371</v>
      </c>
      <c r="F35" s="46"/>
      <c r="G35" s="47">
        <f t="shared" si="1"/>
        <v>23015.173232859572</v>
      </c>
      <c r="H35" s="48">
        <f t="shared" si="2"/>
        <v>5265.7972783298028</v>
      </c>
      <c r="I35" s="49">
        <f t="shared" si="4"/>
        <v>2504567.5203654459</v>
      </c>
    </row>
    <row r="36" spans="2:9">
      <c r="B36" s="42">
        <v>23</v>
      </c>
      <c r="C36" s="43">
        <f t="shared" si="3"/>
        <v>46366</v>
      </c>
      <c r="D36" s="44"/>
      <c r="E36" s="45">
        <f t="shared" si="0"/>
        <v>28280.970511189371</v>
      </c>
      <c r="F36" s="46"/>
      <c r="G36" s="47">
        <f t="shared" si="1"/>
        <v>23063.121510428027</v>
      </c>
      <c r="H36" s="48">
        <f t="shared" si="2"/>
        <v>5217.8490007613445</v>
      </c>
      <c r="I36" s="49">
        <f t="shared" si="4"/>
        <v>2481504.398855018</v>
      </c>
    </row>
    <row r="37" spans="2:9">
      <c r="B37" s="42">
        <v>24</v>
      </c>
      <c r="C37" s="43">
        <f t="shared" si="3"/>
        <v>46397</v>
      </c>
      <c r="D37" s="44"/>
      <c r="E37" s="45">
        <f t="shared" si="0"/>
        <v>28280.970511189371</v>
      </c>
      <c r="F37" s="46"/>
      <c r="G37" s="47">
        <f t="shared" si="1"/>
        <v>23111.169680241419</v>
      </c>
      <c r="H37" s="48">
        <f t="shared" si="2"/>
        <v>5169.8008309479528</v>
      </c>
      <c r="I37" s="49">
        <f t="shared" si="4"/>
        <v>2458393.2291747765</v>
      </c>
    </row>
    <row r="38" spans="2:9">
      <c r="B38" s="42">
        <v>25</v>
      </c>
      <c r="C38" s="43">
        <f t="shared" si="3"/>
        <v>46428</v>
      </c>
      <c r="D38" s="44"/>
      <c r="E38" s="45">
        <f t="shared" si="0"/>
        <v>28280.970511189371</v>
      </c>
      <c r="F38" s="46"/>
      <c r="G38" s="47">
        <f t="shared" si="1"/>
        <v>23159.317950408586</v>
      </c>
      <c r="H38" s="48">
        <f t="shared" si="2"/>
        <v>5121.6525607807835</v>
      </c>
      <c r="I38" s="49">
        <f t="shared" si="4"/>
        <v>2435233.911224368</v>
      </c>
    </row>
    <row r="39" spans="2:9">
      <c r="B39" s="42">
        <v>26</v>
      </c>
      <c r="C39" s="43">
        <f t="shared" si="3"/>
        <v>46456</v>
      </c>
      <c r="D39" s="44"/>
      <c r="E39" s="45">
        <f t="shared" si="0"/>
        <v>28280.970511189371</v>
      </c>
      <c r="F39" s="46"/>
      <c r="G39" s="47">
        <f t="shared" si="1"/>
        <v>23207.566529471937</v>
      </c>
      <c r="H39" s="48">
        <f t="shared" si="2"/>
        <v>5073.4039817174316</v>
      </c>
      <c r="I39" s="49">
        <f t="shared" si="4"/>
        <v>2412026.3446948961</v>
      </c>
    </row>
    <row r="40" spans="2:9">
      <c r="B40" s="42">
        <v>27</v>
      </c>
      <c r="C40" s="43">
        <f t="shared" si="3"/>
        <v>46487</v>
      </c>
      <c r="D40" s="44"/>
      <c r="E40" s="45">
        <f t="shared" si="0"/>
        <v>28280.970511189371</v>
      </c>
      <c r="F40" s="46"/>
      <c r="G40" s="47">
        <f t="shared" si="1"/>
        <v>23255.915626408343</v>
      </c>
      <c r="H40" s="48">
        <f t="shared" si="2"/>
        <v>5025.0548847810323</v>
      </c>
      <c r="I40" s="49">
        <f t="shared" si="4"/>
        <v>2388770.4290684876</v>
      </c>
    </row>
    <row r="41" spans="2:9">
      <c r="B41" s="42">
        <v>28</v>
      </c>
      <c r="C41" s="43">
        <f t="shared" si="3"/>
        <v>46517</v>
      </c>
      <c r="D41" s="44"/>
      <c r="E41" s="45">
        <f t="shared" si="0"/>
        <v>28280.970511189371</v>
      </c>
      <c r="F41" s="46"/>
      <c r="G41" s="47">
        <f t="shared" si="1"/>
        <v>23304.365450630023</v>
      </c>
      <c r="H41" s="48">
        <f t="shared" si="2"/>
        <v>4976.6050605593482</v>
      </c>
      <c r="I41" s="49">
        <f t="shared" si="4"/>
        <v>2365466.0636178576</v>
      </c>
    </row>
    <row r="42" spans="2:9">
      <c r="B42" s="42">
        <v>29</v>
      </c>
      <c r="C42" s="43">
        <f t="shared" si="3"/>
        <v>46548</v>
      </c>
      <c r="D42" s="44"/>
      <c r="E42" s="45">
        <f t="shared" si="0"/>
        <v>28280.970511189371</v>
      </c>
      <c r="F42" s="46"/>
      <c r="G42" s="47">
        <f t="shared" si="1"/>
        <v>23352.916211985503</v>
      </c>
      <c r="H42" s="48">
        <f t="shared" si="2"/>
        <v>4928.0542992038681</v>
      </c>
      <c r="I42" s="49">
        <f t="shared" si="4"/>
        <v>2342113.1474058721</v>
      </c>
    </row>
    <row r="43" spans="2:9">
      <c r="B43" s="42">
        <v>30</v>
      </c>
      <c r="C43" s="43">
        <f t="shared" si="3"/>
        <v>46578</v>
      </c>
      <c r="D43" s="44"/>
      <c r="E43" s="45">
        <f t="shared" si="0"/>
        <v>28280.970511189371</v>
      </c>
      <c r="F43" s="46"/>
      <c r="G43" s="47">
        <f t="shared" si="1"/>
        <v>23401.568120760472</v>
      </c>
      <c r="H43" s="48">
        <f t="shared" si="2"/>
        <v>4879.4023904288988</v>
      </c>
      <c r="I43" s="49">
        <f t="shared" si="4"/>
        <v>2318711.5792851117</v>
      </c>
    </row>
    <row r="44" spans="2:9">
      <c r="B44" s="42">
        <v>31</v>
      </c>
      <c r="C44" s="43">
        <f t="shared" si="3"/>
        <v>46609</v>
      </c>
      <c r="D44" s="44"/>
      <c r="E44" s="45">
        <f t="shared" si="0"/>
        <v>28280.970511189371</v>
      </c>
      <c r="F44" s="46"/>
      <c r="G44" s="47">
        <f t="shared" si="1"/>
        <v>23450.321387678723</v>
      </c>
      <c r="H44" s="48">
        <f t="shared" si="2"/>
        <v>4830.6491235106487</v>
      </c>
      <c r="I44" s="49">
        <f t="shared" si="4"/>
        <v>2295261.2578974329</v>
      </c>
    </row>
    <row r="45" spans="2:9">
      <c r="B45" s="42">
        <v>32</v>
      </c>
      <c r="C45" s="43">
        <f t="shared" si="3"/>
        <v>46640</v>
      </c>
      <c r="D45" s="44"/>
      <c r="E45" s="45">
        <f t="shared" si="0"/>
        <v>28280.970511189371</v>
      </c>
      <c r="F45" s="46"/>
      <c r="G45" s="47">
        <f t="shared" si="1"/>
        <v>23499.17622390305</v>
      </c>
      <c r="H45" s="48">
        <f t="shared" si="2"/>
        <v>4781.7942872863177</v>
      </c>
      <c r="I45" s="49">
        <f t="shared" si="4"/>
        <v>2271762.0816735299</v>
      </c>
    </row>
    <row r="46" spans="2:9">
      <c r="B46" s="42">
        <v>33</v>
      </c>
      <c r="C46" s="43">
        <f t="shared" si="3"/>
        <v>46670</v>
      </c>
      <c r="D46" s="44"/>
      <c r="E46" s="45">
        <f t="shared" si="0"/>
        <v>28280.970511189371</v>
      </c>
      <c r="F46" s="46"/>
      <c r="G46" s="47">
        <f t="shared" si="1"/>
        <v>23548.132841036186</v>
      </c>
      <c r="H46" s="48">
        <f t="shared" si="2"/>
        <v>4732.8376701531861</v>
      </c>
      <c r="I46" s="49">
        <f t="shared" si="4"/>
        <v>2248213.9488324937</v>
      </c>
    </row>
    <row r="47" spans="2:9">
      <c r="B47" s="42">
        <v>34</v>
      </c>
      <c r="C47" s="43">
        <f t="shared" si="3"/>
        <v>46701</v>
      </c>
      <c r="D47" s="44"/>
      <c r="E47" s="45">
        <f t="shared" si="0"/>
        <v>28280.970511189371</v>
      </c>
      <c r="F47" s="46"/>
      <c r="G47" s="47">
        <f t="shared" si="1"/>
        <v>23597.191451121675</v>
      </c>
      <c r="H47" s="48">
        <f t="shared" si="2"/>
        <v>4683.7790600676935</v>
      </c>
      <c r="I47" s="49">
        <f t="shared" si="4"/>
        <v>2224616.7573813722</v>
      </c>
    </row>
    <row r="48" spans="2:9">
      <c r="B48" s="42">
        <v>35</v>
      </c>
      <c r="C48" s="43">
        <f t="shared" si="3"/>
        <v>46731</v>
      </c>
      <c r="D48" s="44"/>
      <c r="E48" s="45">
        <f t="shared" si="0"/>
        <v>28280.970511189371</v>
      </c>
      <c r="F48" s="46"/>
      <c r="G48" s="47">
        <f t="shared" si="1"/>
        <v>23646.352266644844</v>
      </c>
      <c r="H48" s="48">
        <f t="shared" si="2"/>
        <v>4634.6182445445229</v>
      </c>
      <c r="I48" s="49">
        <f t="shared" si="4"/>
        <v>2200970.4051147271</v>
      </c>
    </row>
    <row r="49" spans="2:9">
      <c r="B49" s="42">
        <v>36</v>
      </c>
      <c r="C49" s="43">
        <f t="shared" si="3"/>
        <v>46762</v>
      </c>
      <c r="D49" s="44"/>
      <c r="E49" s="45">
        <f t="shared" si="0"/>
        <v>28280.970511189371</v>
      </c>
      <c r="F49" s="46"/>
      <c r="G49" s="47">
        <f t="shared" si="1"/>
        <v>23695.615500533688</v>
      </c>
      <c r="H49" s="48">
        <f t="shared" si="2"/>
        <v>4585.3550106556804</v>
      </c>
      <c r="I49" s="49">
        <f t="shared" si="4"/>
        <v>2177274.7896141936</v>
      </c>
    </row>
    <row r="50" spans="2:9">
      <c r="B50" s="42">
        <v>37</v>
      </c>
      <c r="C50" s="43">
        <f t="shared" si="3"/>
        <v>46793</v>
      </c>
      <c r="D50" s="44"/>
      <c r="E50" s="45">
        <f t="shared" si="0"/>
        <v>28280.970511189371</v>
      </c>
      <c r="F50" s="46"/>
      <c r="G50" s="47">
        <f t="shared" si="1"/>
        <v>23744.981366159802</v>
      </c>
      <c r="H50" s="48">
        <f t="shared" si="2"/>
        <v>4535.989145029569</v>
      </c>
      <c r="I50" s="49">
        <f t="shared" si="4"/>
        <v>2153529.8082480337</v>
      </c>
    </row>
    <row r="51" spans="2:9">
      <c r="B51" s="42">
        <v>38</v>
      </c>
      <c r="C51" s="43">
        <f t="shared" si="3"/>
        <v>46822</v>
      </c>
      <c r="D51" s="44"/>
      <c r="E51" s="45">
        <f t="shared" si="0"/>
        <v>28280.970511189371</v>
      </c>
      <c r="F51" s="46"/>
      <c r="G51" s="47">
        <f t="shared" si="1"/>
        <v>23794.450077339301</v>
      </c>
      <c r="H51" s="48">
        <f t="shared" si="2"/>
        <v>4486.5204338500689</v>
      </c>
      <c r="I51" s="49">
        <f t="shared" si="4"/>
        <v>2129735.3581706947</v>
      </c>
    </row>
    <row r="52" spans="2:9">
      <c r="B52" s="42">
        <v>39</v>
      </c>
      <c r="C52" s="43">
        <f t="shared" si="3"/>
        <v>46853</v>
      </c>
      <c r="D52" s="44"/>
      <c r="E52" s="45">
        <f t="shared" si="0"/>
        <v>28280.970511189371</v>
      </c>
      <c r="F52" s="46"/>
      <c r="G52" s="47">
        <f t="shared" si="1"/>
        <v>23844.021848333759</v>
      </c>
      <c r="H52" s="48">
        <f t="shared" si="2"/>
        <v>4436.9486628556133</v>
      </c>
      <c r="I52" s="49">
        <f t="shared" si="4"/>
        <v>2105891.3363223611</v>
      </c>
    </row>
    <row r="53" spans="2:9">
      <c r="B53" s="42">
        <v>40</v>
      </c>
      <c r="C53" s="43">
        <f t="shared" si="3"/>
        <v>46883</v>
      </c>
      <c r="D53" s="44"/>
      <c r="E53" s="45">
        <f t="shared" si="0"/>
        <v>28280.970511189371</v>
      </c>
      <c r="F53" s="46"/>
      <c r="G53" s="47">
        <f t="shared" si="1"/>
        <v>23893.69689385112</v>
      </c>
      <c r="H53" s="48">
        <f t="shared" si="2"/>
        <v>4387.27361733825</v>
      </c>
      <c r="I53" s="49">
        <f t="shared" si="4"/>
        <v>2081997.6394285101</v>
      </c>
    </row>
    <row r="54" spans="2:9">
      <c r="B54" s="42">
        <v>41</v>
      </c>
      <c r="C54" s="43">
        <f t="shared" si="3"/>
        <v>46914</v>
      </c>
      <c r="D54" s="44"/>
      <c r="E54" s="45">
        <f t="shared" si="0"/>
        <v>28280.970511189371</v>
      </c>
      <c r="F54" s="46"/>
      <c r="G54" s="47">
        <f t="shared" si="1"/>
        <v>23943.475429046644</v>
      </c>
      <c r="H54" s="48">
        <f t="shared" si="2"/>
        <v>4337.4950821427274</v>
      </c>
      <c r="I54" s="49">
        <f t="shared" si="4"/>
        <v>2058054.1639994634</v>
      </c>
    </row>
    <row r="55" spans="2:9">
      <c r="B55" s="42">
        <v>42</v>
      </c>
      <c r="C55" s="43">
        <f t="shared" si="3"/>
        <v>46944</v>
      </c>
      <c r="D55" s="44"/>
      <c r="E55" s="45">
        <f t="shared" si="0"/>
        <v>28280.970511189371</v>
      </c>
      <c r="F55" s="46"/>
      <c r="G55" s="47">
        <f t="shared" si="1"/>
        <v>23993.357669523823</v>
      </c>
      <c r="H55" s="48">
        <f t="shared" si="2"/>
        <v>4287.6128416655465</v>
      </c>
      <c r="I55" s="49">
        <f t="shared" si="4"/>
        <v>2034060.8063299395</v>
      </c>
    </row>
    <row r="56" spans="2:9">
      <c r="B56" s="42">
        <v>43</v>
      </c>
      <c r="C56" s="43">
        <f t="shared" si="3"/>
        <v>46975</v>
      </c>
      <c r="D56" s="44"/>
      <c r="E56" s="45">
        <f t="shared" si="0"/>
        <v>28280.970511189371</v>
      </c>
      <c r="F56" s="46"/>
      <c r="G56" s="47">
        <f t="shared" si="1"/>
        <v>24043.343831335333</v>
      </c>
      <c r="H56" s="48">
        <f t="shared" si="2"/>
        <v>4237.6266798540391</v>
      </c>
      <c r="I56" s="49">
        <f t="shared" si="4"/>
        <v>2010017.4624986041</v>
      </c>
    </row>
    <row r="57" spans="2:9">
      <c r="B57" s="42">
        <v>44</v>
      </c>
      <c r="C57" s="43">
        <f t="shared" si="3"/>
        <v>47006</v>
      </c>
      <c r="D57" s="44"/>
      <c r="E57" s="45">
        <f t="shared" si="0"/>
        <v>28280.970511189371</v>
      </c>
      <c r="F57" s="46"/>
      <c r="G57" s="47">
        <f t="shared" si="1"/>
        <v>24093.434130983947</v>
      </c>
      <c r="H57" s="48">
        <f t="shared" si="2"/>
        <v>4187.5363802054226</v>
      </c>
      <c r="I57" s="49">
        <f t="shared" si="4"/>
        <v>1985924.0283676202</v>
      </c>
    </row>
    <row r="58" spans="2:9">
      <c r="B58" s="42">
        <v>45</v>
      </c>
      <c r="C58" s="43">
        <f t="shared" si="3"/>
        <v>47036</v>
      </c>
      <c r="D58" s="44"/>
      <c r="E58" s="45">
        <f t="shared" si="0"/>
        <v>28280.970511189371</v>
      </c>
      <c r="F58" s="46"/>
      <c r="G58" s="47">
        <f t="shared" si="1"/>
        <v>24143.628785423494</v>
      </c>
      <c r="H58" s="48">
        <f t="shared" si="2"/>
        <v>4137.3417257658739</v>
      </c>
      <c r="I58" s="49">
        <f t="shared" si="4"/>
        <v>1961780.3995821967</v>
      </c>
    </row>
    <row r="59" spans="2:9">
      <c r="B59" s="42">
        <v>46</v>
      </c>
      <c r="C59" s="43">
        <f t="shared" si="3"/>
        <v>47067</v>
      </c>
      <c r="D59" s="44"/>
      <c r="E59" s="45">
        <f t="shared" si="0"/>
        <v>28280.970511189371</v>
      </c>
      <c r="F59" s="46"/>
      <c r="G59" s="47">
        <f t="shared" si="1"/>
        <v>24193.928012059794</v>
      </c>
      <c r="H59" s="48">
        <f t="shared" si="2"/>
        <v>4087.0424991295745</v>
      </c>
      <c r="I59" s="49">
        <f t="shared" si="4"/>
        <v>1937586.471570137</v>
      </c>
    </row>
    <row r="60" spans="2:9">
      <c r="B60" s="42">
        <v>47</v>
      </c>
      <c r="C60" s="43">
        <f t="shared" si="3"/>
        <v>47097</v>
      </c>
      <c r="D60" s="44"/>
      <c r="E60" s="45">
        <f t="shared" si="0"/>
        <v>28280.970511189371</v>
      </c>
      <c r="F60" s="46"/>
      <c r="G60" s="47">
        <f t="shared" si="1"/>
        <v>24244.332028751589</v>
      </c>
      <c r="H60" s="48">
        <f t="shared" si="2"/>
        <v>4036.6384824377824</v>
      </c>
      <c r="I60" s="49">
        <f t="shared" si="4"/>
        <v>1913342.1395413855</v>
      </c>
    </row>
    <row r="61" spans="2:9">
      <c r="B61" s="42">
        <v>48</v>
      </c>
      <c r="C61" s="43">
        <f t="shared" si="3"/>
        <v>47128</v>
      </c>
      <c r="D61" s="44"/>
      <c r="E61" s="45">
        <f t="shared" si="0"/>
        <v>28280.970511189371</v>
      </c>
      <c r="F61" s="46"/>
      <c r="G61" s="47">
        <f t="shared" si="1"/>
        <v>24294.841053811488</v>
      </c>
      <c r="H61" s="48">
        <f t="shared" si="2"/>
        <v>3986.1294573778837</v>
      </c>
      <c r="I61" s="49">
        <f t="shared" si="4"/>
        <v>1889047.2984875739</v>
      </c>
    </row>
    <row r="62" spans="2:9">
      <c r="B62" s="42">
        <v>49</v>
      </c>
      <c r="C62" s="43">
        <f t="shared" si="3"/>
        <v>47159</v>
      </c>
      <c r="D62" s="44"/>
      <c r="E62" s="45">
        <f t="shared" si="0"/>
        <v>28280.970511189371</v>
      </c>
      <c r="F62" s="46"/>
      <c r="G62" s="47">
        <f t="shared" si="1"/>
        <v>24345.45530600693</v>
      </c>
      <c r="H62" s="48">
        <f t="shared" si="2"/>
        <v>3935.5152051824434</v>
      </c>
      <c r="I62" s="49">
        <f t="shared" si="4"/>
        <v>1864701.843181567</v>
      </c>
    </row>
    <row r="63" spans="2:9">
      <c r="B63" s="42">
        <v>50</v>
      </c>
      <c r="C63" s="43">
        <f t="shared" si="3"/>
        <v>47187</v>
      </c>
      <c r="D63" s="44"/>
      <c r="E63" s="45">
        <f t="shared" si="0"/>
        <v>28280.970511189371</v>
      </c>
      <c r="F63" s="46"/>
      <c r="G63" s="47">
        <f t="shared" si="1"/>
        <v>24396.175004561104</v>
      </c>
      <c r="H63" s="48">
        <f t="shared" si="2"/>
        <v>3884.795506628262</v>
      </c>
      <c r="I63" s="49">
        <f t="shared" si="4"/>
        <v>1840305.6681770058</v>
      </c>
    </row>
    <row r="64" spans="2:9">
      <c r="B64" s="42">
        <v>51</v>
      </c>
      <c r="C64" s="43">
        <f t="shared" si="3"/>
        <v>47218</v>
      </c>
      <c r="D64" s="44"/>
      <c r="E64" s="45">
        <f t="shared" si="0"/>
        <v>28280.970511189371</v>
      </c>
      <c r="F64" s="46"/>
      <c r="G64" s="47">
        <f t="shared" si="1"/>
        <v>24447.000369153942</v>
      </c>
      <c r="H64" s="48">
        <f t="shared" si="2"/>
        <v>3833.9701420354263</v>
      </c>
      <c r="I64" s="49">
        <f t="shared" si="4"/>
        <v>1815858.6678078519</v>
      </c>
    </row>
    <row r="65" spans="2:9">
      <c r="B65" s="42">
        <v>52</v>
      </c>
      <c r="C65" s="43">
        <f t="shared" si="3"/>
        <v>47248</v>
      </c>
      <c r="D65" s="44"/>
      <c r="E65" s="45">
        <f t="shared" si="0"/>
        <v>28280.970511189371</v>
      </c>
      <c r="F65" s="46"/>
      <c r="G65" s="47">
        <f t="shared" si="1"/>
        <v>24497.931619923016</v>
      </c>
      <c r="H65" s="48">
        <f t="shared" si="2"/>
        <v>3783.0388912663566</v>
      </c>
      <c r="I65" s="49">
        <f t="shared" si="4"/>
        <v>1791360.7361879288</v>
      </c>
    </row>
    <row r="66" spans="2:9">
      <c r="B66" s="42">
        <v>53</v>
      </c>
      <c r="C66" s="43">
        <f t="shared" si="3"/>
        <v>47279</v>
      </c>
      <c r="D66" s="44"/>
      <c r="E66" s="45">
        <f t="shared" si="0"/>
        <v>28280.970511189371</v>
      </c>
      <c r="F66" s="46"/>
      <c r="G66" s="47">
        <f t="shared" si="1"/>
        <v>24548.968977464519</v>
      </c>
      <c r="H66" s="48">
        <f t="shared" si="2"/>
        <v>3732.0015337248497</v>
      </c>
      <c r="I66" s="49">
        <f t="shared" si="4"/>
        <v>1766811.7672104642</v>
      </c>
    </row>
    <row r="67" spans="2:9">
      <c r="B67" s="42">
        <v>54</v>
      </c>
      <c r="C67" s="43">
        <f t="shared" si="3"/>
        <v>47309</v>
      </c>
      <c r="D67" s="44"/>
      <c r="E67" s="45">
        <f t="shared" si="0"/>
        <v>28280.970511189371</v>
      </c>
      <c r="F67" s="46"/>
      <c r="G67" s="47">
        <f t="shared" si="1"/>
        <v>24600.112662834239</v>
      </c>
      <c r="H67" s="48">
        <f t="shared" si="2"/>
        <v>3680.8578483551323</v>
      </c>
      <c r="I67" s="49">
        <f t="shared" si="4"/>
        <v>1742211.6545476299</v>
      </c>
    </row>
    <row r="68" spans="2:9">
      <c r="B68" s="42">
        <v>55</v>
      </c>
      <c r="C68" s="43">
        <f t="shared" si="3"/>
        <v>47340</v>
      </c>
      <c r="D68" s="44"/>
      <c r="E68" s="45">
        <f t="shared" si="0"/>
        <v>28280.970511189371</v>
      </c>
      <c r="F68" s="46"/>
      <c r="G68" s="47">
        <f t="shared" si="1"/>
        <v>24651.362897548479</v>
      </c>
      <c r="H68" s="48">
        <f t="shared" si="2"/>
        <v>3629.6076136408942</v>
      </c>
      <c r="I68" s="49">
        <f t="shared" si="4"/>
        <v>1717560.2916500813</v>
      </c>
    </row>
    <row r="69" spans="2:9">
      <c r="B69" s="42">
        <v>56</v>
      </c>
      <c r="C69" s="43">
        <f t="shared" si="3"/>
        <v>47371</v>
      </c>
      <c r="D69" s="44"/>
      <c r="E69" s="45">
        <f t="shared" si="0"/>
        <v>28280.970511189371</v>
      </c>
      <c r="F69" s="46"/>
      <c r="G69" s="47">
        <f t="shared" si="1"/>
        <v>24702.719903585035</v>
      </c>
      <c r="H69" s="48">
        <f t="shared" si="2"/>
        <v>3578.2506076043346</v>
      </c>
      <c r="I69" s="49">
        <f t="shared" si="4"/>
        <v>1692857.5717464963</v>
      </c>
    </row>
    <row r="70" spans="2:9">
      <c r="B70" s="42">
        <v>57</v>
      </c>
      <c r="C70" s="43">
        <f t="shared" si="3"/>
        <v>47401</v>
      </c>
      <c r="D70" s="44"/>
      <c r="E70" s="45">
        <f t="shared" si="0"/>
        <v>28280.970511189371</v>
      </c>
      <c r="F70" s="46"/>
      <c r="G70" s="47">
        <f t="shared" si="1"/>
        <v>24754.183903384175</v>
      </c>
      <c r="H70" s="48">
        <f t="shared" si="2"/>
        <v>3526.7866078051989</v>
      </c>
      <c r="I70" s="49">
        <f t="shared" si="4"/>
        <v>1668103.387843112</v>
      </c>
    </row>
    <row r="71" spans="2:9">
      <c r="B71" s="42">
        <v>58</v>
      </c>
      <c r="C71" s="43">
        <f t="shared" si="3"/>
        <v>47432</v>
      </c>
      <c r="D71" s="44"/>
      <c r="E71" s="45">
        <f t="shared" si="0"/>
        <v>28280.970511189371</v>
      </c>
      <c r="F71" s="46"/>
      <c r="G71" s="47">
        <f t="shared" si="1"/>
        <v>24805.755119849557</v>
      </c>
      <c r="H71" s="48">
        <f t="shared" si="2"/>
        <v>3475.2153913398147</v>
      </c>
      <c r="I71" s="49">
        <f t="shared" si="4"/>
        <v>1643297.6327232625</v>
      </c>
    </row>
    <row r="72" spans="2:9">
      <c r="B72" s="42">
        <v>59</v>
      </c>
      <c r="C72" s="43">
        <f t="shared" si="3"/>
        <v>47462</v>
      </c>
      <c r="D72" s="44"/>
      <c r="E72" s="45">
        <f t="shared" si="0"/>
        <v>28280.970511189371</v>
      </c>
      <c r="F72" s="46"/>
      <c r="G72" s="47">
        <f t="shared" si="1"/>
        <v>24857.43377634924</v>
      </c>
      <c r="H72" s="48">
        <f t="shared" si="2"/>
        <v>3423.5367348401292</v>
      </c>
      <c r="I72" s="49">
        <f t="shared" si="4"/>
        <v>1618440.1989469132</v>
      </c>
    </row>
    <row r="73" spans="2:9">
      <c r="B73" s="42">
        <v>60</v>
      </c>
      <c r="C73" s="43">
        <f t="shared" si="3"/>
        <v>47493</v>
      </c>
      <c r="D73" s="44"/>
      <c r="E73" s="45">
        <f t="shared" si="0"/>
        <v>28280.970511189371</v>
      </c>
      <c r="F73" s="46"/>
      <c r="G73" s="47">
        <f t="shared" si="1"/>
        <v>24909.220096716635</v>
      </c>
      <c r="H73" s="48">
        <f t="shared" si="2"/>
        <v>3371.7504144727345</v>
      </c>
      <c r="I73" s="49">
        <f t="shared" si="4"/>
        <v>1593530.9788501966</v>
      </c>
    </row>
    <row r="74" spans="2:9">
      <c r="B74" s="42">
        <v>61</v>
      </c>
      <c r="C74" s="43">
        <f t="shared" si="3"/>
        <v>47524</v>
      </c>
      <c r="D74" s="44"/>
      <c r="E74" s="45">
        <f t="shared" si="0"/>
        <v>28280.970511189371</v>
      </c>
      <c r="F74" s="46"/>
      <c r="G74" s="47">
        <f t="shared" si="1"/>
        <v>24961.11430525146</v>
      </c>
      <c r="H74" s="48">
        <f t="shared" si="2"/>
        <v>3319.8562059379087</v>
      </c>
      <c r="I74" s="49">
        <f t="shared" si="4"/>
        <v>1568569.8645449451</v>
      </c>
    </row>
    <row r="75" spans="2:9">
      <c r="B75" s="42">
        <v>62</v>
      </c>
      <c r="C75" s="43">
        <f t="shared" si="3"/>
        <v>47552</v>
      </c>
      <c r="D75" s="44"/>
      <c r="E75" s="45">
        <f t="shared" si="0"/>
        <v>28280.970511189371</v>
      </c>
      <c r="F75" s="46"/>
      <c r="G75" s="47">
        <f t="shared" si="1"/>
        <v>25013.116626720737</v>
      </c>
      <c r="H75" s="48">
        <f t="shared" si="2"/>
        <v>3267.8538844686345</v>
      </c>
      <c r="I75" s="49">
        <f t="shared" si="4"/>
        <v>1543556.7479182244</v>
      </c>
    </row>
    <row r="76" spans="2:9">
      <c r="B76" s="42">
        <v>63</v>
      </c>
      <c r="C76" s="43">
        <f t="shared" si="3"/>
        <v>47583</v>
      </c>
      <c r="D76" s="44"/>
      <c r="E76" s="45">
        <f t="shared" si="0"/>
        <v>28280.970511189371</v>
      </c>
      <c r="F76" s="46"/>
      <c r="G76" s="47">
        <f t="shared" si="1"/>
        <v>25065.227286359739</v>
      </c>
      <c r="H76" s="48">
        <f t="shared" si="2"/>
        <v>3215.7432248296327</v>
      </c>
      <c r="I76" s="49">
        <f t="shared" si="4"/>
        <v>1518491.5206318647</v>
      </c>
    </row>
    <row r="77" spans="2:9">
      <c r="B77" s="42">
        <v>64</v>
      </c>
      <c r="C77" s="43">
        <f t="shared" si="3"/>
        <v>47613</v>
      </c>
      <c r="D77" s="44"/>
      <c r="E77" s="45">
        <f t="shared" si="0"/>
        <v>28280.970511189371</v>
      </c>
      <c r="F77" s="46"/>
      <c r="G77" s="47">
        <f t="shared" si="1"/>
        <v>25117.446509872985</v>
      </c>
      <c r="H77" s="48">
        <f t="shared" si="2"/>
        <v>3163.5240013163834</v>
      </c>
      <c r="I77" s="49">
        <f t="shared" si="4"/>
        <v>1493374.0741219916</v>
      </c>
    </row>
    <row r="78" spans="2:9">
      <c r="B78" s="42">
        <v>65</v>
      </c>
      <c r="C78" s="43">
        <f t="shared" si="3"/>
        <v>47644</v>
      </c>
      <c r="D78" s="44"/>
      <c r="E78" s="45">
        <f t="shared" ref="E78:E133" si="5">IF(C78&lt;&gt;"",ABS(PMT(($G$7/100)/12,$D$9,$G$6)),"")</f>
        <v>28280.970511189371</v>
      </c>
      <c r="F78" s="46"/>
      <c r="G78" s="47">
        <f t="shared" ref="G78:G133" si="6">IF(C78&lt;&gt;"",ABS(PPMT(($G$7/100)/12,B78,$D$9,$G$6)),"")</f>
        <v>25169.774523435222</v>
      </c>
      <c r="H78" s="48">
        <f t="shared" ref="H78:H133" si="7">IF(C78&lt;&gt;"",ABS(IPMT(($G$7/100)/12,B78,$D$9,$G$6)),"")</f>
        <v>3111.1959877541476</v>
      </c>
      <c r="I78" s="49">
        <f t="shared" si="4"/>
        <v>1468204.2995985565</v>
      </c>
    </row>
    <row r="79" spans="2:9">
      <c r="B79" s="42">
        <v>66</v>
      </c>
      <c r="C79" s="43">
        <f t="shared" ref="C79:C133" si="8">IF(B79&lt;=$D$9,EDATE(C78,1),"")</f>
        <v>47674</v>
      </c>
      <c r="D79" s="44"/>
      <c r="E79" s="45">
        <f t="shared" si="5"/>
        <v>28280.970511189371</v>
      </c>
      <c r="F79" s="46"/>
      <c r="G79" s="47">
        <f t="shared" si="6"/>
        <v>25222.211553692377</v>
      </c>
      <c r="H79" s="48">
        <f t="shared" si="7"/>
        <v>3058.7589574969907</v>
      </c>
      <c r="I79" s="49">
        <f t="shared" si="4"/>
        <v>1442982.0880448641</v>
      </c>
    </row>
    <row r="80" spans="2:9">
      <c r="B80" s="42">
        <v>67</v>
      </c>
      <c r="C80" s="43">
        <f t="shared" si="8"/>
        <v>47705</v>
      </c>
      <c r="D80" s="44"/>
      <c r="E80" s="45">
        <f t="shared" si="5"/>
        <v>28280.970511189371</v>
      </c>
      <c r="F80" s="46"/>
      <c r="G80" s="47">
        <f t="shared" si="6"/>
        <v>25274.757827762573</v>
      </c>
      <c r="H80" s="48">
        <f t="shared" si="7"/>
        <v>3006.2126834267983</v>
      </c>
      <c r="I80" s="49">
        <f t="shared" ref="I80:I133" si="9">IF(C80&lt;&gt;"",I79-G80,"")</f>
        <v>1417707.3302171016</v>
      </c>
    </row>
    <row r="81" spans="2:9">
      <c r="B81" s="42">
        <v>68</v>
      </c>
      <c r="C81" s="43">
        <f t="shared" si="8"/>
        <v>47736</v>
      </c>
      <c r="D81" s="44"/>
      <c r="E81" s="45">
        <f t="shared" si="5"/>
        <v>28280.970511189371</v>
      </c>
      <c r="F81" s="46"/>
      <c r="G81" s="47">
        <f t="shared" si="6"/>
        <v>25327.413573237078</v>
      </c>
      <c r="H81" s="48">
        <f t="shared" si="7"/>
        <v>2953.5569379522935</v>
      </c>
      <c r="I81" s="49">
        <f t="shared" si="9"/>
        <v>1392379.9166438645</v>
      </c>
    </row>
    <row r="82" spans="2:9">
      <c r="B82" s="42">
        <v>69</v>
      </c>
      <c r="C82" s="43">
        <f t="shared" si="8"/>
        <v>47766</v>
      </c>
      <c r="D82" s="44"/>
      <c r="E82" s="45">
        <f t="shared" si="5"/>
        <v>28280.970511189371</v>
      </c>
      <c r="F82" s="46"/>
      <c r="G82" s="47">
        <f t="shared" si="6"/>
        <v>25380.179018181323</v>
      </c>
      <c r="H82" s="48">
        <f t="shared" si="7"/>
        <v>2900.7914930080497</v>
      </c>
      <c r="I82" s="49">
        <f t="shared" si="9"/>
        <v>1366999.7376256832</v>
      </c>
    </row>
    <row r="83" spans="2:9">
      <c r="B83" s="42">
        <v>70</v>
      </c>
      <c r="C83" s="43">
        <f t="shared" si="8"/>
        <v>47797</v>
      </c>
      <c r="D83" s="44"/>
      <c r="E83" s="45">
        <f t="shared" si="5"/>
        <v>28280.970511189371</v>
      </c>
      <c r="F83" s="46"/>
      <c r="G83" s="47">
        <f t="shared" si="6"/>
        <v>25433.054391135865</v>
      </c>
      <c r="H83" s="48">
        <f t="shared" si="7"/>
        <v>2847.916120053505</v>
      </c>
      <c r="I83" s="49">
        <f t="shared" si="9"/>
        <v>1341566.6832345473</v>
      </c>
    </row>
    <row r="84" spans="2:9">
      <c r="B84" s="42">
        <v>71</v>
      </c>
      <c r="C84" s="43">
        <f t="shared" si="8"/>
        <v>47827</v>
      </c>
      <c r="D84" s="44"/>
      <c r="E84" s="45">
        <f t="shared" si="5"/>
        <v>28280.970511189371</v>
      </c>
      <c r="F84" s="46"/>
      <c r="G84" s="47">
        <f t="shared" si="6"/>
        <v>25486.039921117401</v>
      </c>
      <c r="H84" s="48">
        <f t="shared" si="7"/>
        <v>2794.9305900719719</v>
      </c>
      <c r="I84" s="49">
        <f t="shared" si="9"/>
        <v>1316080.6433134298</v>
      </c>
    </row>
    <row r="85" spans="2:9">
      <c r="B85" s="42">
        <v>72</v>
      </c>
      <c r="C85" s="43">
        <f t="shared" si="8"/>
        <v>47858</v>
      </c>
      <c r="D85" s="44"/>
      <c r="E85" s="45">
        <f t="shared" si="5"/>
        <v>28280.970511189371</v>
      </c>
      <c r="F85" s="46"/>
      <c r="G85" s="47">
        <f t="shared" si="6"/>
        <v>25539.135837619724</v>
      </c>
      <c r="H85" s="48">
        <f t="shared" si="7"/>
        <v>2741.8346735696441</v>
      </c>
      <c r="I85" s="49">
        <f t="shared" si="9"/>
        <v>1290541.5074758101</v>
      </c>
    </row>
    <row r="86" spans="2:9">
      <c r="B86" s="42">
        <v>73</v>
      </c>
      <c r="C86" s="43">
        <f t="shared" si="8"/>
        <v>47889</v>
      </c>
      <c r="D86" s="44"/>
      <c r="E86" s="45">
        <f t="shared" si="5"/>
        <v>28280.970511189371</v>
      </c>
      <c r="F86" s="46"/>
      <c r="G86" s="47">
        <f t="shared" si="6"/>
        <v>25592.342370614766</v>
      </c>
      <c r="H86" s="48">
        <f t="shared" si="7"/>
        <v>2688.6281405746031</v>
      </c>
      <c r="I86" s="49">
        <f t="shared" si="9"/>
        <v>1264949.1651051953</v>
      </c>
    </row>
    <row r="87" spans="2:9">
      <c r="B87" s="42">
        <v>74</v>
      </c>
      <c r="C87" s="43">
        <f t="shared" si="8"/>
        <v>47917</v>
      </c>
      <c r="D87" s="44"/>
      <c r="E87" s="45">
        <f t="shared" si="5"/>
        <v>28280.970511189371</v>
      </c>
      <c r="F87" s="46"/>
      <c r="G87" s="47">
        <f t="shared" si="6"/>
        <v>25645.65975055355</v>
      </c>
      <c r="H87" s="48">
        <f t="shared" si="7"/>
        <v>2635.3107606358221</v>
      </c>
      <c r="I87" s="49">
        <f t="shared" si="9"/>
        <v>1239303.5053546417</v>
      </c>
    </row>
    <row r="88" spans="2:9">
      <c r="B88" s="42">
        <v>75</v>
      </c>
      <c r="C88" s="43">
        <f t="shared" si="8"/>
        <v>47948</v>
      </c>
      <c r="D88" s="44"/>
      <c r="E88" s="45">
        <f t="shared" si="5"/>
        <v>28280.970511189371</v>
      </c>
      <c r="F88" s="46"/>
      <c r="G88" s="47">
        <f t="shared" si="6"/>
        <v>25699.0882083672</v>
      </c>
      <c r="H88" s="48">
        <f t="shared" si="7"/>
        <v>2581.8823028221691</v>
      </c>
      <c r="I88" s="49">
        <f t="shared" si="9"/>
        <v>1213604.4171462746</v>
      </c>
    </row>
    <row r="89" spans="2:9">
      <c r="B89" s="42">
        <v>76</v>
      </c>
      <c r="C89" s="43">
        <f t="shared" si="8"/>
        <v>47978</v>
      </c>
      <c r="D89" s="44"/>
      <c r="E89" s="45">
        <f t="shared" si="5"/>
        <v>28280.970511189371</v>
      </c>
      <c r="F89" s="46"/>
      <c r="G89" s="47">
        <f t="shared" si="6"/>
        <v>25752.627975467967</v>
      </c>
      <c r="H89" s="48">
        <f t="shared" si="7"/>
        <v>2528.3425357214037</v>
      </c>
      <c r="I89" s="49">
        <f t="shared" si="9"/>
        <v>1187851.7891708065</v>
      </c>
    </row>
    <row r="90" spans="2:9">
      <c r="B90" s="42">
        <v>77</v>
      </c>
      <c r="C90" s="43">
        <f t="shared" si="8"/>
        <v>48009</v>
      </c>
      <c r="D90" s="44"/>
      <c r="E90" s="45">
        <f t="shared" si="5"/>
        <v>28280.970511189371</v>
      </c>
      <c r="F90" s="46"/>
      <c r="G90" s="47">
        <f t="shared" si="6"/>
        <v>25806.279283750191</v>
      </c>
      <c r="H90" s="48">
        <f t="shared" si="7"/>
        <v>2474.6912274391789</v>
      </c>
      <c r="I90" s="49">
        <f t="shared" si="9"/>
        <v>1162045.5098870564</v>
      </c>
    </row>
    <row r="91" spans="2:9">
      <c r="B91" s="42">
        <v>78</v>
      </c>
      <c r="C91" s="43">
        <f t="shared" si="8"/>
        <v>48039</v>
      </c>
      <c r="D91" s="44"/>
      <c r="E91" s="45">
        <f t="shared" si="5"/>
        <v>28280.970511189371</v>
      </c>
      <c r="F91" s="46"/>
      <c r="G91" s="47">
        <f t="shared" si="6"/>
        <v>25860.04236559134</v>
      </c>
      <c r="H91" s="48">
        <f t="shared" si="7"/>
        <v>2420.9281455980326</v>
      </c>
      <c r="I91" s="49">
        <f t="shared" si="9"/>
        <v>1136185.4675214652</v>
      </c>
    </row>
    <row r="92" spans="2:9">
      <c r="B92" s="42">
        <v>79</v>
      </c>
      <c r="C92" s="43">
        <f t="shared" si="8"/>
        <v>48070</v>
      </c>
      <c r="D92" s="44"/>
      <c r="E92" s="45">
        <f t="shared" si="5"/>
        <v>28280.970511189371</v>
      </c>
      <c r="F92" s="46"/>
      <c r="G92" s="47">
        <f t="shared" si="6"/>
        <v>25913.917453852988</v>
      </c>
      <c r="H92" s="48">
        <f t="shared" si="7"/>
        <v>2367.0530573363844</v>
      </c>
      <c r="I92" s="49">
        <f t="shared" si="9"/>
        <v>1110271.5500676122</v>
      </c>
    </row>
    <row r="93" spans="2:9">
      <c r="B93" s="42">
        <v>80</v>
      </c>
      <c r="C93" s="43">
        <f t="shared" si="8"/>
        <v>48101</v>
      </c>
      <c r="D93" s="44"/>
      <c r="E93" s="45">
        <f t="shared" si="5"/>
        <v>28280.970511189371</v>
      </c>
      <c r="F93" s="46"/>
      <c r="G93" s="47">
        <f t="shared" si="6"/>
        <v>25967.904781881847</v>
      </c>
      <c r="H93" s="48">
        <f t="shared" si="7"/>
        <v>2313.0657293075237</v>
      </c>
      <c r="I93" s="49">
        <f t="shared" si="9"/>
        <v>1084303.6452857303</v>
      </c>
    </row>
    <row r="94" spans="2:9">
      <c r="B94" s="42">
        <v>81</v>
      </c>
      <c r="C94" s="43">
        <f t="shared" si="8"/>
        <v>48131</v>
      </c>
      <c r="D94" s="44"/>
      <c r="E94" s="45">
        <f t="shared" si="5"/>
        <v>28280.970511189371</v>
      </c>
      <c r="F94" s="46"/>
      <c r="G94" s="47">
        <f t="shared" si="6"/>
        <v>26022.004583510767</v>
      </c>
      <c r="H94" s="48">
        <f t="shared" si="7"/>
        <v>2258.9659276786033</v>
      </c>
      <c r="I94" s="49">
        <f t="shared" si="9"/>
        <v>1058281.6407022194</v>
      </c>
    </row>
    <row r="95" spans="2:9">
      <c r="B95" s="42">
        <v>82</v>
      </c>
      <c r="C95" s="43">
        <f t="shared" si="8"/>
        <v>48162</v>
      </c>
      <c r="D95" s="44"/>
      <c r="E95" s="45">
        <f t="shared" si="5"/>
        <v>28280.970511189371</v>
      </c>
      <c r="F95" s="46"/>
      <c r="G95" s="47">
        <f t="shared" si="6"/>
        <v>26076.217093059746</v>
      </c>
      <c r="H95" s="48">
        <f t="shared" si="7"/>
        <v>2204.7534181296223</v>
      </c>
      <c r="I95" s="49">
        <f t="shared" si="9"/>
        <v>1032205.4236091597</v>
      </c>
    </row>
    <row r="96" spans="2:9">
      <c r="B96" s="42">
        <v>83</v>
      </c>
      <c r="C96" s="43">
        <f t="shared" si="8"/>
        <v>48192</v>
      </c>
      <c r="D96" s="44"/>
      <c r="E96" s="45">
        <f t="shared" si="5"/>
        <v>28280.970511189371</v>
      </c>
      <c r="F96" s="46"/>
      <c r="G96" s="47">
        <f t="shared" si="6"/>
        <v>26130.542545336953</v>
      </c>
      <c r="H96" s="48">
        <f t="shared" si="7"/>
        <v>2150.4279658524147</v>
      </c>
      <c r="I96" s="49">
        <f t="shared" si="9"/>
        <v>1006074.8810638227</v>
      </c>
    </row>
    <row r="97" spans="2:9">
      <c r="B97" s="42">
        <v>84</v>
      </c>
      <c r="C97" s="43">
        <f t="shared" si="8"/>
        <v>48223</v>
      </c>
      <c r="D97" s="44"/>
      <c r="E97" s="45">
        <f t="shared" si="5"/>
        <v>28280.970511189371</v>
      </c>
      <c r="F97" s="46"/>
      <c r="G97" s="47">
        <f t="shared" si="6"/>
        <v>26184.981175639739</v>
      </c>
      <c r="H97" s="48">
        <f t="shared" si="7"/>
        <v>2095.9893355496292</v>
      </c>
      <c r="I97" s="49">
        <f t="shared" si="9"/>
        <v>979889.89988818287</v>
      </c>
    </row>
    <row r="98" spans="2:9">
      <c r="B98" s="42">
        <v>85</v>
      </c>
      <c r="C98" s="43">
        <f t="shared" si="8"/>
        <v>48254</v>
      </c>
      <c r="D98" s="44"/>
      <c r="E98" s="45">
        <f t="shared" si="5"/>
        <v>28280.970511189371</v>
      </c>
      <c r="F98" s="46"/>
      <c r="G98" s="47">
        <f t="shared" si="6"/>
        <v>26239.533219755656</v>
      </c>
      <c r="H98" s="48">
        <f t="shared" si="7"/>
        <v>2041.437291433713</v>
      </c>
      <c r="I98" s="49">
        <f t="shared" si="9"/>
        <v>953650.36666842725</v>
      </c>
    </row>
    <row r="99" spans="2:9">
      <c r="B99" s="42">
        <v>86</v>
      </c>
      <c r="C99" s="43">
        <f t="shared" si="8"/>
        <v>48283</v>
      </c>
      <c r="D99" s="44"/>
      <c r="E99" s="45">
        <f t="shared" si="5"/>
        <v>28280.970511189371</v>
      </c>
      <c r="F99" s="46"/>
      <c r="G99" s="47">
        <f t="shared" si="6"/>
        <v>26294.198913963479</v>
      </c>
      <c r="H99" s="48">
        <f t="shared" si="7"/>
        <v>1986.7715972258889</v>
      </c>
      <c r="I99" s="49">
        <f t="shared" si="9"/>
        <v>927356.16775446374</v>
      </c>
    </row>
    <row r="100" spans="2:9">
      <c r="B100" s="42">
        <v>87</v>
      </c>
      <c r="C100" s="43">
        <f t="shared" si="8"/>
        <v>48314</v>
      </c>
      <c r="D100" s="44"/>
      <c r="E100" s="45">
        <f t="shared" si="5"/>
        <v>28280.970511189371</v>
      </c>
      <c r="F100" s="46"/>
      <c r="G100" s="47">
        <f t="shared" si="6"/>
        <v>26348.97849503424</v>
      </c>
      <c r="H100" s="48">
        <f t="shared" si="7"/>
        <v>1931.9920161551318</v>
      </c>
      <c r="I100" s="49">
        <f t="shared" si="9"/>
        <v>901007.18925942946</v>
      </c>
    </row>
    <row r="101" spans="2:9">
      <c r="B101" s="42">
        <v>88</v>
      </c>
      <c r="C101" s="43">
        <f t="shared" si="8"/>
        <v>48344</v>
      </c>
      <c r="D101" s="44"/>
      <c r="E101" s="45">
        <f t="shared" si="5"/>
        <v>28280.970511189371</v>
      </c>
      <c r="F101" s="46"/>
      <c r="G101" s="47">
        <f t="shared" si="6"/>
        <v>26403.872200232228</v>
      </c>
      <c r="H101" s="48">
        <f t="shared" si="7"/>
        <v>1877.0983109571432</v>
      </c>
      <c r="I101" s="49">
        <f t="shared" si="9"/>
        <v>874603.31705919723</v>
      </c>
    </row>
    <row r="102" spans="2:9">
      <c r="B102" s="42">
        <v>89</v>
      </c>
      <c r="C102" s="43">
        <f t="shared" si="8"/>
        <v>48375</v>
      </c>
      <c r="D102" s="44"/>
      <c r="E102" s="45">
        <f t="shared" si="5"/>
        <v>28280.970511189371</v>
      </c>
      <c r="F102" s="46"/>
      <c r="G102" s="47">
        <f t="shared" si="6"/>
        <v>26458.880267316043</v>
      </c>
      <c r="H102" s="48">
        <f t="shared" si="7"/>
        <v>1822.0902438733265</v>
      </c>
      <c r="I102" s="49">
        <f t="shared" si="9"/>
        <v>848144.43679188122</v>
      </c>
    </row>
    <row r="103" spans="2:9">
      <c r="B103" s="42">
        <v>90</v>
      </c>
      <c r="C103" s="43">
        <f t="shared" si="8"/>
        <v>48405</v>
      </c>
      <c r="D103" s="44"/>
      <c r="E103" s="45">
        <f t="shared" si="5"/>
        <v>28280.970511189371</v>
      </c>
      <c r="F103" s="46"/>
      <c r="G103" s="47">
        <f t="shared" si="6"/>
        <v>26514.002934539621</v>
      </c>
      <c r="H103" s="48">
        <f t="shared" si="7"/>
        <v>1766.9675766497512</v>
      </c>
      <c r="I103" s="49">
        <f t="shared" si="9"/>
        <v>821630.43385734165</v>
      </c>
    </row>
    <row r="104" spans="2:9">
      <c r="B104" s="42">
        <v>91</v>
      </c>
      <c r="C104" s="43">
        <f t="shared" si="8"/>
        <v>48436</v>
      </c>
      <c r="D104" s="44"/>
      <c r="E104" s="45">
        <f t="shared" si="5"/>
        <v>28280.970511189371</v>
      </c>
      <c r="F104" s="46"/>
      <c r="G104" s="47">
        <f t="shared" si="6"/>
        <v>26569.240440653244</v>
      </c>
      <c r="H104" s="48">
        <f t="shared" si="7"/>
        <v>1711.730070536127</v>
      </c>
      <c r="I104" s="49">
        <f t="shared" si="9"/>
        <v>795061.19341668836</v>
      </c>
    </row>
    <row r="105" spans="2:9">
      <c r="B105" s="42">
        <v>92</v>
      </c>
      <c r="C105" s="43">
        <f t="shared" si="8"/>
        <v>48467</v>
      </c>
      <c r="D105" s="44"/>
      <c r="E105" s="45">
        <f t="shared" si="5"/>
        <v>28280.970511189371</v>
      </c>
      <c r="F105" s="46"/>
      <c r="G105" s="47">
        <f t="shared" si="6"/>
        <v>26624.593024904607</v>
      </c>
      <c r="H105" s="48">
        <f t="shared" si="7"/>
        <v>1656.3774862847661</v>
      </c>
      <c r="I105" s="49">
        <f t="shared" si="9"/>
        <v>768436.60039178375</v>
      </c>
    </row>
    <row r="106" spans="2:9">
      <c r="B106" s="42">
        <v>93</v>
      </c>
      <c r="C106" s="43">
        <f t="shared" si="8"/>
        <v>48497</v>
      </c>
      <c r="D106" s="44"/>
      <c r="E106" s="45">
        <f t="shared" si="5"/>
        <v>28280.970511189371</v>
      </c>
      <c r="F106" s="46"/>
      <c r="G106" s="47">
        <f t="shared" si="6"/>
        <v>26680.060927039824</v>
      </c>
      <c r="H106" s="48">
        <f t="shared" si="7"/>
        <v>1600.9095841495482</v>
      </c>
      <c r="I106" s="49">
        <f t="shared" si="9"/>
        <v>741756.53946474392</v>
      </c>
    </row>
    <row r="107" spans="2:9">
      <c r="B107" s="42">
        <v>94</v>
      </c>
      <c r="C107" s="43">
        <f t="shared" si="8"/>
        <v>48528</v>
      </c>
      <c r="D107" s="44"/>
      <c r="E107" s="45">
        <f t="shared" si="5"/>
        <v>28280.970511189371</v>
      </c>
      <c r="F107" s="46"/>
      <c r="G107" s="47">
        <f t="shared" si="6"/>
        <v>26735.644387304488</v>
      </c>
      <c r="H107" s="48">
        <f t="shared" si="7"/>
        <v>1545.326123884882</v>
      </c>
      <c r="I107" s="49">
        <f t="shared" si="9"/>
        <v>715020.89507743949</v>
      </c>
    </row>
    <row r="108" spans="2:9">
      <c r="B108" s="42">
        <v>95</v>
      </c>
      <c r="C108" s="43">
        <f t="shared" si="8"/>
        <v>48558</v>
      </c>
      <c r="D108" s="44"/>
      <c r="E108" s="45">
        <f t="shared" si="5"/>
        <v>28280.970511189371</v>
      </c>
      <c r="F108" s="46"/>
      <c r="G108" s="47">
        <f t="shared" si="6"/>
        <v>26791.343646444704</v>
      </c>
      <c r="H108" s="48">
        <f t="shared" si="7"/>
        <v>1489.6268647446641</v>
      </c>
      <c r="I108" s="49">
        <f t="shared" si="9"/>
        <v>688229.55143099476</v>
      </c>
    </row>
    <row r="109" spans="2:9">
      <c r="B109" s="42">
        <v>96</v>
      </c>
      <c r="C109" s="43">
        <f t="shared" si="8"/>
        <v>48589</v>
      </c>
      <c r="D109" s="44"/>
      <c r="E109" s="45">
        <f t="shared" si="5"/>
        <v>28280.970511189371</v>
      </c>
      <c r="F109" s="46"/>
      <c r="G109" s="47">
        <f t="shared" si="6"/>
        <v>26847.158945708135</v>
      </c>
      <c r="H109" s="48">
        <f t="shared" si="7"/>
        <v>1433.8115654812379</v>
      </c>
      <c r="I109" s="49">
        <f t="shared" si="9"/>
        <v>661382.39248528657</v>
      </c>
    </row>
    <row r="110" spans="2:9">
      <c r="B110" s="42">
        <v>97</v>
      </c>
      <c r="C110" s="43">
        <f t="shared" si="8"/>
        <v>48620</v>
      </c>
      <c r="D110" s="44"/>
      <c r="E110" s="45">
        <f t="shared" si="5"/>
        <v>28280.970511189371</v>
      </c>
      <c r="F110" s="46"/>
      <c r="G110" s="47">
        <f t="shared" si="6"/>
        <v>26903.090526845026</v>
      </c>
      <c r="H110" s="48">
        <f t="shared" si="7"/>
        <v>1377.8799843443458</v>
      </c>
      <c r="I110" s="49">
        <f t="shared" si="9"/>
        <v>634479.3019584415</v>
      </c>
    </row>
    <row r="111" spans="2:9">
      <c r="B111" s="42">
        <v>98</v>
      </c>
      <c r="C111" s="43">
        <f t="shared" si="8"/>
        <v>48648</v>
      </c>
      <c r="D111" s="44"/>
      <c r="E111" s="45">
        <f t="shared" si="5"/>
        <v>28280.970511189371</v>
      </c>
      <c r="F111" s="46"/>
      <c r="G111" s="47">
        <f t="shared" si="6"/>
        <v>26959.138632109283</v>
      </c>
      <c r="H111" s="48">
        <f t="shared" si="7"/>
        <v>1321.8318790800852</v>
      </c>
      <c r="I111" s="49">
        <f t="shared" si="9"/>
        <v>607520.16332633223</v>
      </c>
    </row>
    <row r="112" spans="2:9">
      <c r="B112" s="42">
        <v>99</v>
      </c>
      <c r="C112" s="43">
        <f t="shared" si="8"/>
        <v>48679</v>
      </c>
      <c r="D112" s="44"/>
      <c r="E112" s="45">
        <f t="shared" si="5"/>
        <v>28280.970511189371</v>
      </c>
      <c r="F112" s="46"/>
      <c r="G112" s="47">
        <f t="shared" si="6"/>
        <v>27015.303504259511</v>
      </c>
      <c r="H112" s="48">
        <f t="shared" si="7"/>
        <v>1265.6670069298575</v>
      </c>
      <c r="I112" s="49">
        <f t="shared" si="9"/>
        <v>580504.85982207267</v>
      </c>
    </row>
    <row r="113" spans="2:9">
      <c r="B113" s="42">
        <v>100</v>
      </c>
      <c r="C113" s="43">
        <f t="shared" si="8"/>
        <v>48709</v>
      </c>
      <c r="D113" s="44"/>
      <c r="E113" s="45">
        <f t="shared" si="5"/>
        <v>28280.970511189371</v>
      </c>
      <c r="F113" s="46"/>
      <c r="G113" s="47">
        <f t="shared" si="6"/>
        <v>27071.585386560055</v>
      </c>
      <c r="H113" s="48">
        <f t="shared" si="7"/>
        <v>1209.3851246293168</v>
      </c>
      <c r="I113" s="49">
        <f t="shared" si="9"/>
        <v>553433.27443551261</v>
      </c>
    </row>
    <row r="114" spans="2:9">
      <c r="B114" s="42">
        <v>101</v>
      </c>
      <c r="C114" s="43">
        <f t="shared" si="8"/>
        <v>48740</v>
      </c>
      <c r="D114" s="44"/>
      <c r="E114" s="45">
        <f t="shared" si="5"/>
        <v>28280.970511189371</v>
      </c>
      <c r="F114" s="46"/>
      <c r="G114" s="47">
        <f t="shared" si="6"/>
        <v>27127.984522782051</v>
      </c>
      <c r="H114" s="48">
        <f t="shared" si="7"/>
        <v>1152.9859884073167</v>
      </c>
      <c r="I114" s="49">
        <f t="shared" si="9"/>
        <v>526305.28991273057</v>
      </c>
    </row>
    <row r="115" spans="2:9">
      <c r="B115" s="42">
        <v>102</v>
      </c>
      <c r="C115" s="43">
        <f t="shared" si="8"/>
        <v>48770</v>
      </c>
      <c r="D115" s="44"/>
      <c r="E115" s="45">
        <f t="shared" si="5"/>
        <v>28280.970511189371</v>
      </c>
      <c r="F115" s="46"/>
      <c r="G115" s="47">
        <f t="shared" si="6"/>
        <v>27184.501157204515</v>
      </c>
      <c r="H115" s="48">
        <f t="shared" si="7"/>
        <v>1096.469353984854</v>
      </c>
      <c r="I115" s="49">
        <f t="shared" si="9"/>
        <v>499120.78875552607</v>
      </c>
    </row>
    <row r="116" spans="2:9">
      <c r="B116" s="42">
        <v>103</v>
      </c>
      <c r="C116" s="43">
        <f t="shared" si="8"/>
        <v>48801</v>
      </c>
      <c r="D116" s="44"/>
      <c r="E116" s="45">
        <f t="shared" si="5"/>
        <v>28280.970511189371</v>
      </c>
      <c r="F116" s="46"/>
      <c r="G116" s="47">
        <f t="shared" si="6"/>
        <v>27241.135534615361</v>
      </c>
      <c r="H116" s="48">
        <f t="shared" si="7"/>
        <v>1039.8349765740113</v>
      </c>
      <c r="I116" s="49">
        <f t="shared" si="9"/>
        <v>471879.6532209107</v>
      </c>
    </row>
    <row r="117" spans="2:9">
      <c r="B117" s="42">
        <v>104</v>
      </c>
      <c r="C117" s="43">
        <f t="shared" si="8"/>
        <v>48832</v>
      </c>
      <c r="D117" s="44"/>
      <c r="E117" s="45">
        <f t="shared" si="5"/>
        <v>28280.970511189371</v>
      </c>
      <c r="F117" s="46"/>
      <c r="G117" s="47">
        <f t="shared" si="6"/>
        <v>27297.887900312478</v>
      </c>
      <c r="H117" s="48">
        <f t="shared" si="7"/>
        <v>983.0826108768963</v>
      </c>
      <c r="I117" s="49">
        <f t="shared" si="9"/>
        <v>444581.76532059821</v>
      </c>
    </row>
    <row r="118" spans="2:9">
      <c r="B118" s="42">
        <v>105</v>
      </c>
      <c r="C118" s="43">
        <f t="shared" si="8"/>
        <v>48862</v>
      </c>
      <c r="D118" s="44"/>
      <c r="E118" s="45">
        <f t="shared" si="5"/>
        <v>28280.970511189371</v>
      </c>
      <c r="F118" s="46"/>
      <c r="G118" s="47">
        <f t="shared" si="6"/>
        <v>27354.758500104792</v>
      </c>
      <c r="H118" s="48">
        <f t="shared" si="7"/>
        <v>926.21201108457853</v>
      </c>
      <c r="I118" s="49">
        <f t="shared" si="9"/>
        <v>417227.00682049344</v>
      </c>
    </row>
    <row r="119" spans="2:9">
      <c r="B119" s="42">
        <v>106</v>
      </c>
      <c r="C119" s="43">
        <f t="shared" si="8"/>
        <v>48893</v>
      </c>
      <c r="D119" s="44"/>
      <c r="E119" s="45">
        <f t="shared" si="5"/>
        <v>28280.970511189371</v>
      </c>
      <c r="F119" s="46"/>
      <c r="G119" s="47">
        <f t="shared" si="6"/>
        <v>27411.747580313342</v>
      </c>
      <c r="H119" s="48">
        <f t="shared" si="7"/>
        <v>869.22293087602679</v>
      </c>
      <c r="I119" s="49">
        <f t="shared" si="9"/>
        <v>389815.25924018008</v>
      </c>
    </row>
    <row r="120" spans="2:9">
      <c r="B120" s="42">
        <v>107</v>
      </c>
      <c r="C120" s="43">
        <f t="shared" si="8"/>
        <v>48923</v>
      </c>
      <c r="D120" s="44"/>
      <c r="E120" s="45">
        <f t="shared" si="5"/>
        <v>28280.970511189371</v>
      </c>
      <c r="F120" s="46"/>
      <c r="G120" s="47">
        <f t="shared" si="6"/>
        <v>27468.855387772332</v>
      </c>
      <c r="H120" s="48">
        <f t="shared" si="7"/>
        <v>812.11512341704076</v>
      </c>
      <c r="I120" s="49">
        <f t="shared" si="9"/>
        <v>362346.40385240776</v>
      </c>
    </row>
    <row r="121" spans="2:9">
      <c r="B121" s="42">
        <v>108</v>
      </c>
      <c r="C121" s="43">
        <f t="shared" si="8"/>
        <v>48954</v>
      </c>
      <c r="D121" s="44"/>
      <c r="E121" s="45">
        <f t="shared" si="5"/>
        <v>28280.970511189371</v>
      </c>
      <c r="F121" s="46"/>
      <c r="G121" s="47">
        <f t="shared" si="6"/>
        <v>27526.082169830188</v>
      </c>
      <c r="H121" s="48">
        <f t="shared" si="7"/>
        <v>754.8883413591816</v>
      </c>
      <c r="I121" s="49">
        <f t="shared" si="9"/>
        <v>334820.3216825776</v>
      </c>
    </row>
    <row r="122" spans="2:9">
      <c r="B122" s="42">
        <v>109</v>
      </c>
      <c r="C122" s="43">
        <f t="shared" si="8"/>
        <v>48985</v>
      </c>
      <c r="D122" s="44"/>
      <c r="E122" s="45">
        <f t="shared" si="5"/>
        <v>28280.970511189371</v>
      </c>
      <c r="F122" s="46"/>
      <c r="G122" s="47">
        <f t="shared" si="6"/>
        <v>27583.428174350669</v>
      </c>
      <c r="H122" s="48">
        <f t="shared" si="7"/>
        <v>697.54233683870223</v>
      </c>
      <c r="I122" s="49">
        <f t="shared" si="9"/>
        <v>307236.89350822696</v>
      </c>
    </row>
    <row r="123" spans="2:9">
      <c r="B123" s="42">
        <v>110</v>
      </c>
      <c r="C123" s="43">
        <f t="shared" si="8"/>
        <v>49013</v>
      </c>
      <c r="D123" s="44"/>
      <c r="E123" s="45">
        <f t="shared" si="5"/>
        <v>28280.970511189371</v>
      </c>
      <c r="F123" s="46"/>
      <c r="G123" s="47">
        <f t="shared" si="6"/>
        <v>27640.893649713897</v>
      </c>
      <c r="H123" s="48">
        <f t="shared" si="7"/>
        <v>640.07686147547145</v>
      </c>
      <c r="I123" s="49">
        <f t="shared" si="9"/>
        <v>279595.99985851307</v>
      </c>
    </row>
    <row r="124" spans="2:9">
      <c r="B124" s="42">
        <v>111</v>
      </c>
      <c r="C124" s="43">
        <f t="shared" si="8"/>
        <v>49044</v>
      </c>
      <c r="D124" s="44"/>
      <c r="E124" s="45">
        <f t="shared" si="5"/>
        <v>28280.970511189371</v>
      </c>
      <c r="F124" s="46"/>
      <c r="G124" s="47">
        <f t="shared" si="6"/>
        <v>27698.478844817466</v>
      </c>
      <c r="H124" s="48">
        <f t="shared" si="7"/>
        <v>582.49166637190081</v>
      </c>
      <c r="I124" s="49">
        <f t="shared" si="9"/>
        <v>251897.5210136956</v>
      </c>
    </row>
    <row r="125" spans="2:9">
      <c r="B125" s="42">
        <v>112</v>
      </c>
      <c r="C125" s="43">
        <f t="shared" si="8"/>
        <v>49074</v>
      </c>
      <c r="D125" s="44"/>
      <c r="E125" s="45">
        <f t="shared" si="5"/>
        <v>28280.970511189371</v>
      </c>
      <c r="F125" s="46"/>
      <c r="G125" s="47">
        <f t="shared" si="6"/>
        <v>27756.184009077504</v>
      </c>
      <c r="H125" s="48">
        <f t="shared" si="7"/>
        <v>524.78650211186448</v>
      </c>
      <c r="I125" s="49">
        <f t="shared" si="9"/>
        <v>224141.33700461811</v>
      </c>
    </row>
    <row r="126" spans="2:9">
      <c r="B126" s="42">
        <v>113</v>
      </c>
      <c r="C126" s="43">
        <f t="shared" si="8"/>
        <v>49105</v>
      </c>
      <c r="D126" s="44"/>
      <c r="E126" s="45">
        <f t="shared" si="5"/>
        <v>28280.970511189371</v>
      </c>
      <c r="F126" s="46"/>
      <c r="G126" s="47">
        <f t="shared" si="6"/>
        <v>27814.009392429747</v>
      </c>
      <c r="H126" s="48">
        <f t="shared" si="7"/>
        <v>466.96111875961958</v>
      </c>
      <c r="I126" s="49">
        <f t="shared" si="9"/>
        <v>196327.32761218835</v>
      </c>
    </row>
    <row r="127" spans="2:9">
      <c r="B127" s="42">
        <v>114</v>
      </c>
      <c r="C127" s="43">
        <f t="shared" si="8"/>
        <v>49135</v>
      </c>
      <c r="D127" s="44"/>
      <c r="E127" s="45">
        <f t="shared" si="5"/>
        <v>28280.970511189371</v>
      </c>
      <c r="F127" s="46"/>
      <c r="G127" s="47">
        <f t="shared" si="6"/>
        <v>27871.955245330646</v>
      </c>
      <c r="H127" s="48">
        <f t="shared" si="7"/>
        <v>409.01526585872432</v>
      </c>
      <c r="I127" s="49">
        <f t="shared" si="9"/>
        <v>168455.37236685771</v>
      </c>
    </row>
    <row r="128" spans="2:9">
      <c r="B128" s="42">
        <v>115</v>
      </c>
      <c r="C128" s="43">
        <f t="shared" si="8"/>
        <v>49166</v>
      </c>
      <c r="D128" s="44"/>
      <c r="E128" s="45">
        <f t="shared" si="5"/>
        <v>28280.970511189371</v>
      </c>
      <c r="F128" s="46"/>
      <c r="G128" s="47">
        <f t="shared" si="6"/>
        <v>27930.021818758418</v>
      </c>
      <c r="H128" s="48">
        <f t="shared" si="7"/>
        <v>350.94869243095218</v>
      </c>
      <c r="I128" s="49">
        <f t="shared" si="9"/>
        <v>140525.35054809929</v>
      </c>
    </row>
    <row r="129" spans="2:9">
      <c r="B129" s="42">
        <v>116</v>
      </c>
      <c r="C129" s="43">
        <f t="shared" si="8"/>
        <v>49197</v>
      </c>
      <c r="D129" s="44"/>
      <c r="E129" s="45">
        <f t="shared" si="5"/>
        <v>28280.970511189371</v>
      </c>
      <c r="F129" s="46"/>
      <c r="G129" s="47">
        <f t="shared" si="6"/>
        <v>27988.209364214166</v>
      </c>
      <c r="H129" s="48">
        <f t="shared" si="7"/>
        <v>292.76114697520541</v>
      </c>
      <c r="I129" s="49">
        <f t="shared" si="9"/>
        <v>112537.14118388512</v>
      </c>
    </row>
    <row r="130" spans="2:9">
      <c r="B130" s="42">
        <v>117</v>
      </c>
      <c r="C130" s="43">
        <f t="shared" si="8"/>
        <v>49227</v>
      </c>
      <c r="D130" s="44"/>
      <c r="E130" s="45">
        <f t="shared" si="5"/>
        <v>28280.970511189371</v>
      </c>
      <c r="F130" s="46"/>
      <c r="G130" s="47">
        <f t="shared" si="6"/>
        <v>28046.518133722944</v>
      </c>
      <c r="H130" s="48">
        <f t="shared" si="7"/>
        <v>234.4523774664259</v>
      </c>
      <c r="I130" s="49">
        <f t="shared" si="9"/>
        <v>84490.623050162176</v>
      </c>
    </row>
    <row r="131" spans="2:9">
      <c r="B131" s="42">
        <v>118</v>
      </c>
      <c r="C131" s="43">
        <f t="shared" si="8"/>
        <v>49258</v>
      </c>
      <c r="D131" s="44"/>
      <c r="E131" s="45">
        <f t="shared" si="5"/>
        <v>28280.970511189371</v>
      </c>
      <c r="F131" s="46"/>
      <c r="G131" s="47">
        <f t="shared" si="6"/>
        <v>28104.948379834867</v>
      </c>
      <c r="H131" s="48">
        <f t="shared" si="7"/>
        <v>176.02213135450313</v>
      </c>
      <c r="I131" s="49">
        <f t="shared" si="9"/>
        <v>56385.674670327309</v>
      </c>
    </row>
    <row r="132" spans="2:9">
      <c r="B132" s="42">
        <v>119</v>
      </c>
      <c r="C132" s="43">
        <f t="shared" si="8"/>
        <v>49288</v>
      </c>
      <c r="D132" s="44"/>
      <c r="E132" s="45">
        <f t="shared" si="5"/>
        <v>28280.970511189371</v>
      </c>
      <c r="F132" s="46"/>
      <c r="G132" s="47">
        <f t="shared" si="6"/>
        <v>28163.500355626191</v>
      </c>
      <c r="H132" s="48">
        <f t="shared" si="7"/>
        <v>117.47015556318044</v>
      </c>
      <c r="I132" s="49">
        <f t="shared" si="9"/>
        <v>28222.174314701118</v>
      </c>
    </row>
    <row r="133" spans="2:9" ht="19" thickBot="1">
      <c r="B133" s="50">
        <v>120</v>
      </c>
      <c r="C133" s="51">
        <f t="shared" si="8"/>
        <v>49319</v>
      </c>
      <c r="D133" s="52"/>
      <c r="E133" s="53">
        <f t="shared" si="5"/>
        <v>28280.970511189371</v>
      </c>
      <c r="F133" s="54"/>
      <c r="G133" s="55">
        <f t="shared" si="6"/>
        <v>28222.174314700409</v>
      </c>
      <c r="H133" s="56">
        <f t="shared" si="7"/>
        <v>58.79619648895919</v>
      </c>
      <c r="I133" s="57">
        <f t="shared" si="9"/>
        <v>7.0940586738288403E-10</v>
      </c>
    </row>
    <row r="134" spans="2:9" ht="19" thickBot="1">
      <c r="B134" s="58" t="s">
        <v>17</v>
      </c>
      <c r="C134" s="59"/>
      <c r="D134" s="60"/>
      <c r="E134" s="69">
        <f>SUM(E14:F133)</f>
        <v>3393716.4613427198</v>
      </c>
      <c r="F134" s="70"/>
      <c r="G134" s="63">
        <f>SUM(G14:G133)</f>
        <v>2999999.9999999995</v>
      </c>
      <c r="H134" s="71">
        <f>SUM(H14:H133)</f>
        <v>393716.46134272491</v>
      </c>
      <c r="I134" s="65"/>
    </row>
    <row r="135" spans="2:9" ht="19" thickTop="1"/>
  </sheetData>
  <mergeCells count="258">
    <mergeCell ref="C133:D133"/>
    <mergeCell ref="E133:F133"/>
    <mergeCell ref="B134:D134"/>
    <mergeCell ref="E134:F134"/>
    <mergeCell ref="C130:D130"/>
    <mergeCell ref="E130:F130"/>
    <mergeCell ref="C131:D131"/>
    <mergeCell ref="E131:F131"/>
    <mergeCell ref="C132:D132"/>
    <mergeCell ref="E132:F132"/>
    <mergeCell ref="C127:D127"/>
    <mergeCell ref="E127:F127"/>
    <mergeCell ref="C128:D128"/>
    <mergeCell ref="E128:F128"/>
    <mergeCell ref="C129:D129"/>
    <mergeCell ref="E129:F129"/>
    <mergeCell ref="C124:D124"/>
    <mergeCell ref="E124:F124"/>
    <mergeCell ref="C125:D125"/>
    <mergeCell ref="E125:F125"/>
    <mergeCell ref="C126:D126"/>
    <mergeCell ref="E126:F126"/>
    <mergeCell ref="C121:D121"/>
    <mergeCell ref="E121:F121"/>
    <mergeCell ref="C122:D122"/>
    <mergeCell ref="E122:F122"/>
    <mergeCell ref="C123:D123"/>
    <mergeCell ref="E123:F123"/>
    <mergeCell ref="C118:D118"/>
    <mergeCell ref="E118:F118"/>
    <mergeCell ref="C119:D119"/>
    <mergeCell ref="E119:F119"/>
    <mergeCell ref="C120:D120"/>
    <mergeCell ref="E120:F120"/>
    <mergeCell ref="C115:D115"/>
    <mergeCell ref="E115:F115"/>
    <mergeCell ref="C116:D116"/>
    <mergeCell ref="E116:F116"/>
    <mergeCell ref="C117:D117"/>
    <mergeCell ref="E117:F117"/>
    <mergeCell ref="C112:D112"/>
    <mergeCell ref="E112:F112"/>
    <mergeCell ref="C113:D113"/>
    <mergeCell ref="E113:F113"/>
    <mergeCell ref="C114:D114"/>
    <mergeCell ref="E114:F114"/>
    <mergeCell ref="C109:D109"/>
    <mergeCell ref="E109:F109"/>
    <mergeCell ref="C110:D110"/>
    <mergeCell ref="E110:F110"/>
    <mergeCell ref="C111:D111"/>
    <mergeCell ref="E111:F111"/>
    <mergeCell ref="C106:D106"/>
    <mergeCell ref="E106:F106"/>
    <mergeCell ref="C107:D107"/>
    <mergeCell ref="E107:F107"/>
    <mergeCell ref="C108:D108"/>
    <mergeCell ref="E108:F108"/>
    <mergeCell ref="C103:D103"/>
    <mergeCell ref="E103:F103"/>
    <mergeCell ref="C104:D104"/>
    <mergeCell ref="E104:F104"/>
    <mergeCell ref="C105:D105"/>
    <mergeCell ref="E105:F105"/>
    <mergeCell ref="C100:D100"/>
    <mergeCell ref="E100:F100"/>
    <mergeCell ref="C101:D101"/>
    <mergeCell ref="E101:F101"/>
    <mergeCell ref="C102:D102"/>
    <mergeCell ref="E102:F102"/>
    <mergeCell ref="C97:D97"/>
    <mergeCell ref="E97:F97"/>
    <mergeCell ref="C98:D98"/>
    <mergeCell ref="E98:F98"/>
    <mergeCell ref="C99:D99"/>
    <mergeCell ref="E99:F99"/>
    <mergeCell ref="C94:D94"/>
    <mergeCell ref="E94:F94"/>
    <mergeCell ref="C95:D95"/>
    <mergeCell ref="E95:F95"/>
    <mergeCell ref="C96:D96"/>
    <mergeCell ref="E96:F96"/>
    <mergeCell ref="C91:D91"/>
    <mergeCell ref="E91:F91"/>
    <mergeCell ref="C92:D92"/>
    <mergeCell ref="E92:F92"/>
    <mergeCell ref="C93:D93"/>
    <mergeCell ref="E93:F93"/>
    <mergeCell ref="C88:D88"/>
    <mergeCell ref="E88:F88"/>
    <mergeCell ref="C89:D89"/>
    <mergeCell ref="E89:F89"/>
    <mergeCell ref="C90:D90"/>
    <mergeCell ref="E90:F90"/>
    <mergeCell ref="C85:D85"/>
    <mergeCell ref="E85:F85"/>
    <mergeCell ref="C86:D86"/>
    <mergeCell ref="E86:F86"/>
    <mergeCell ref="C87:D87"/>
    <mergeCell ref="E87:F87"/>
    <mergeCell ref="C82:D82"/>
    <mergeCell ref="E82:F82"/>
    <mergeCell ref="C83:D83"/>
    <mergeCell ref="E83:F83"/>
    <mergeCell ref="C84:D84"/>
    <mergeCell ref="E84:F84"/>
    <mergeCell ref="C79:D79"/>
    <mergeCell ref="E79:F79"/>
    <mergeCell ref="C80:D80"/>
    <mergeCell ref="E80:F80"/>
    <mergeCell ref="C81:D81"/>
    <mergeCell ref="E81:F81"/>
    <mergeCell ref="C76:D76"/>
    <mergeCell ref="E76:F76"/>
    <mergeCell ref="C77:D77"/>
    <mergeCell ref="E77:F77"/>
    <mergeCell ref="C78:D78"/>
    <mergeCell ref="E78:F78"/>
    <mergeCell ref="C73:D73"/>
    <mergeCell ref="E73:F73"/>
    <mergeCell ref="C74:D74"/>
    <mergeCell ref="E74:F74"/>
    <mergeCell ref="C75:D75"/>
    <mergeCell ref="E75:F75"/>
    <mergeCell ref="C70:D70"/>
    <mergeCell ref="E70:F70"/>
    <mergeCell ref="C71:D71"/>
    <mergeCell ref="E71:F71"/>
    <mergeCell ref="C72:D72"/>
    <mergeCell ref="E72:F72"/>
    <mergeCell ref="C67:D67"/>
    <mergeCell ref="E67:F67"/>
    <mergeCell ref="C68:D68"/>
    <mergeCell ref="E68:F68"/>
    <mergeCell ref="C69:D69"/>
    <mergeCell ref="E69:F69"/>
    <mergeCell ref="C64:D64"/>
    <mergeCell ref="E64:F64"/>
    <mergeCell ref="C65:D65"/>
    <mergeCell ref="E65:F65"/>
    <mergeCell ref="C66:D66"/>
    <mergeCell ref="E66:F66"/>
    <mergeCell ref="C61:D61"/>
    <mergeCell ref="E61:F61"/>
    <mergeCell ref="C62:D62"/>
    <mergeCell ref="E62:F62"/>
    <mergeCell ref="C63:D63"/>
    <mergeCell ref="E63:F63"/>
    <mergeCell ref="C58:D58"/>
    <mergeCell ref="E58:F58"/>
    <mergeCell ref="C59:D59"/>
    <mergeCell ref="E59:F59"/>
    <mergeCell ref="C60:D60"/>
    <mergeCell ref="E60:F60"/>
    <mergeCell ref="C55:D55"/>
    <mergeCell ref="E55:F55"/>
    <mergeCell ref="C56:D56"/>
    <mergeCell ref="E56:F56"/>
    <mergeCell ref="C57:D57"/>
    <mergeCell ref="E57:F57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C37:D37"/>
    <mergeCell ref="E37:F37"/>
    <mergeCell ref="C38:D38"/>
    <mergeCell ref="E38:F38"/>
    <mergeCell ref="C39:D39"/>
    <mergeCell ref="E39:F39"/>
    <mergeCell ref="C34:D34"/>
    <mergeCell ref="E34:F34"/>
    <mergeCell ref="C35:D35"/>
    <mergeCell ref="E35:F35"/>
    <mergeCell ref="C36:D36"/>
    <mergeCell ref="E36:F36"/>
    <mergeCell ref="C31:D31"/>
    <mergeCell ref="E31:F31"/>
    <mergeCell ref="C32:D32"/>
    <mergeCell ref="E32:F32"/>
    <mergeCell ref="C33:D33"/>
    <mergeCell ref="E33:F33"/>
    <mergeCell ref="C28:D28"/>
    <mergeCell ref="E28:F28"/>
    <mergeCell ref="C29:D29"/>
    <mergeCell ref="E29:F29"/>
    <mergeCell ref="C30:D30"/>
    <mergeCell ref="E30:F30"/>
    <mergeCell ref="C25:D25"/>
    <mergeCell ref="E25:F25"/>
    <mergeCell ref="C26:D26"/>
    <mergeCell ref="E26:F26"/>
    <mergeCell ref="C27:D27"/>
    <mergeCell ref="E27:F27"/>
    <mergeCell ref="C22:D22"/>
    <mergeCell ref="E22:F22"/>
    <mergeCell ref="C23:D23"/>
    <mergeCell ref="E23:F23"/>
    <mergeCell ref="C24:D24"/>
    <mergeCell ref="E24:F24"/>
    <mergeCell ref="C19:D19"/>
    <mergeCell ref="E19:F19"/>
    <mergeCell ref="C20:D20"/>
    <mergeCell ref="E20:F20"/>
    <mergeCell ref="C21:D21"/>
    <mergeCell ref="E21:F21"/>
    <mergeCell ref="C16:D16"/>
    <mergeCell ref="E16:F16"/>
    <mergeCell ref="C17:D17"/>
    <mergeCell ref="E17:F17"/>
    <mergeCell ref="C18:D18"/>
    <mergeCell ref="E18:F18"/>
    <mergeCell ref="G12:H12"/>
    <mergeCell ref="I12:I13"/>
    <mergeCell ref="C14:D14"/>
    <mergeCell ref="E14:F14"/>
    <mergeCell ref="C15:D15"/>
    <mergeCell ref="E15:F15"/>
    <mergeCell ref="B8:C8"/>
    <mergeCell ref="D8:E8"/>
    <mergeCell ref="B9:C9"/>
    <mergeCell ref="D9:E9"/>
    <mergeCell ref="B12:B13"/>
    <mergeCell ref="C12:D13"/>
    <mergeCell ref="E12:F13"/>
    <mergeCell ref="B3:I3"/>
    <mergeCell ref="B5:C5"/>
    <mergeCell ref="D5:G5"/>
    <mergeCell ref="B6:C6"/>
    <mergeCell ref="D6:E6"/>
    <mergeCell ref="B7:C7"/>
    <mergeCell ref="D7:E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元金均等</vt:lpstr>
      <vt:lpstr>元利均等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</dc:creator>
  <cp:keywords/>
  <dc:description/>
  <cp:lastModifiedBy>Y</cp:lastModifiedBy>
  <dcterms:created xsi:type="dcterms:W3CDTF">2025-02-14T02:21:47Z</dcterms:created>
  <dcterms:modified xsi:type="dcterms:W3CDTF">2025-02-14T02:29:59Z</dcterms:modified>
  <cp:category/>
</cp:coreProperties>
</file>